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tabRatio="1000"/>
  </bookViews>
  <sheets>
    <sheet name="QUANT_BENEFICIÁRIOS_JE" sheetId="1" r:id="rId1"/>
    <sheet name="VALOR_NORMA_JE" sheetId="2" r:id="rId2"/>
    <sheet name="UO_MEDIA_BEN-AT" sheetId="3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externalReferences>
    <externalReference r:id="rId33"/>
  </externalReferences>
  <calcPr calcId="125725"/>
</workbook>
</file>

<file path=xl/calcChain.xml><?xml version="1.0" encoding="utf-8"?>
<calcChain xmlns="http://schemas.openxmlformats.org/spreadsheetml/2006/main">
  <c r="D41" i="33"/>
  <c r="G40"/>
  <c r="D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D4"/>
  <c r="C4"/>
  <c r="E9" s="1"/>
  <c r="E38" l="1"/>
  <c r="H38" s="1"/>
  <c r="E16"/>
  <c r="H16" s="1"/>
  <c r="E33"/>
  <c r="H33" s="1"/>
  <c r="E14"/>
  <c r="H14" s="1"/>
  <c r="E23"/>
  <c r="H23" s="1"/>
  <c r="E19"/>
  <c r="H19" s="1"/>
  <c r="E34"/>
  <c r="H34" s="1"/>
  <c r="E25"/>
  <c r="H25" s="1"/>
  <c r="E28"/>
  <c r="H28" s="1"/>
  <c r="E17"/>
  <c r="H17" s="1"/>
  <c r="E37"/>
  <c r="H37" s="1"/>
  <c r="E22"/>
  <c r="H22" s="1"/>
  <c r="E32"/>
  <c r="H32" s="1"/>
  <c r="I12" i="32"/>
  <c r="H12"/>
  <c r="G12"/>
  <c r="F12"/>
  <c r="E12"/>
  <c r="D12"/>
  <c r="J11"/>
  <c r="J12" s="1"/>
  <c r="J12" i="31"/>
  <c r="I12"/>
  <c r="H12"/>
  <c r="G12"/>
  <c r="F12"/>
  <c r="E12"/>
  <c r="D12"/>
  <c r="J11"/>
  <c r="I12" i="30"/>
  <c r="H12"/>
  <c r="G12"/>
  <c r="F12"/>
  <c r="E12"/>
  <c r="D12"/>
  <c r="J11"/>
  <c r="J12" s="1"/>
  <c r="J12" i="29"/>
  <c r="I12"/>
  <c r="H12"/>
  <c r="G12"/>
  <c r="F12"/>
  <c r="E12"/>
  <c r="D12"/>
  <c r="J11"/>
  <c r="J12" i="28"/>
  <c r="I12"/>
  <c r="H12"/>
  <c r="G12"/>
  <c r="F12"/>
  <c r="E12"/>
  <c r="D12"/>
  <c r="J11"/>
  <c r="J12" i="27"/>
  <c r="I12"/>
  <c r="H12"/>
  <c r="G12"/>
  <c r="F12"/>
  <c r="E12"/>
  <c r="D12"/>
  <c r="J11"/>
  <c r="J12" i="26"/>
  <c r="I12"/>
  <c r="H12"/>
  <c r="G12"/>
  <c r="F12"/>
  <c r="E12"/>
  <c r="D12"/>
  <c r="J11"/>
  <c r="I12" i="25"/>
  <c r="H12"/>
  <c r="G12"/>
  <c r="F12"/>
  <c r="E12"/>
  <c r="D12"/>
  <c r="J11"/>
  <c r="J12" s="1"/>
  <c r="J12" i="24"/>
  <c r="I12"/>
  <c r="H12"/>
  <c r="G12"/>
  <c r="F12"/>
  <c r="E12"/>
  <c r="D12"/>
  <c r="J11"/>
  <c r="J12" i="23"/>
  <c r="I12"/>
  <c r="H12"/>
  <c r="G12"/>
  <c r="F12"/>
  <c r="E12"/>
  <c r="D12"/>
  <c r="J11"/>
  <c r="J12" i="22"/>
  <c r="I12"/>
  <c r="H12"/>
  <c r="G12"/>
  <c r="F12"/>
  <c r="E12"/>
  <c r="D12"/>
  <c r="J11"/>
  <c r="J12" i="21"/>
  <c r="I12"/>
  <c r="H12"/>
  <c r="G12"/>
  <c r="F12"/>
  <c r="E12"/>
  <c r="D12"/>
  <c r="J11"/>
  <c r="I12" i="20"/>
  <c r="H12"/>
  <c r="G12"/>
  <c r="F12"/>
  <c r="E12"/>
  <c r="D12"/>
  <c r="J11"/>
  <c r="J12" s="1"/>
  <c r="J12" i="19"/>
  <c r="I12"/>
  <c r="H12"/>
  <c r="G12"/>
  <c r="F12"/>
  <c r="E12"/>
  <c r="D12"/>
  <c r="J11"/>
  <c r="J12" i="18"/>
  <c r="I12"/>
  <c r="H12"/>
  <c r="G12"/>
  <c r="F12"/>
  <c r="E12"/>
  <c r="D12"/>
  <c r="J11"/>
  <c r="J12" i="17"/>
  <c r="I12"/>
  <c r="H12"/>
  <c r="G12"/>
  <c r="F12"/>
  <c r="E12"/>
  <c r="D12"/>
  <c r="J11"/>
  <c r="J12" i="16"/>
  <c r="I12"/>
  <c r="H12"/>
  <c r="G12"/>
  <c r="F12"/>
  <c r="E12"/>
  <c r="D12"/>
  <c r="J11"/>
  <c r="I12" i="15"/>
  <c r="H12"/>
  <c r="G12"/>
  <c r="F12"/>
  <c r="E12"/>
  <c r="D12"/>
  <c r="J11"/>
  <c r="J12" s="1"/>
  <c r="J12" i="14"/>
  <c r="I12"/>
  <c r="H12"/>
  <c r="G12"/>
  <c r="F12"/>
  <c r="E12"/>
  <c r="D12"/>
  <c r="J11"/>
  <c r="J12" i="13"/>
  <c r="I12"/>
  <c r="H12"/>
  <c r="G12"/>
  <c r="F12"/>
  <c r="E12"/>
  <c r="D12"/>
  <c r="J11"/>
  <c r="J12" i="12"/>
  <c r="I12"/>
  <c r="H12"/>
  <c r="G12"/>
  <c r="F12"/>
  <c r="E12"/>
  <c r="D12"/>
  <c r="J11"/>
  <c r="J12" i="11"/>
  <c r="I12"/>
  <c r="H12"/>
  <c r="G12"/>
  <c r="F12"/>
  <c r="E12"/>
  <c r="D12"/>
  <c r="J11"/>
  <c r="I12" i="10"/>
  <c r="H12"/>
  <c r="G12"/>
  <c r="F12"/>
  <c r="E12"/>
  <c r="D12"/>
  <c r="J11"/>
  <c r="J12" s="1"/>
  <c r="J12" i="9"/>
  <c r="I12"/>
  <c r="H12"/>
  <c r="G12"/>
  <c r="F12"/>
  <c r="E12"/>
  <c r="D12"/>
  <c r="J11"/>
  <c r="J12" i="8"/>
  <c r="I12"/>
  <c r="H12"/>
  <c r="G12"/>
  <c r="F12"/>
  <c r="E12"/>
  <c r="D12"/>
  <c r="J11"/>
  <c r="J12" i="7"/>
  <c r="I12"/>
  <c r="H12"/>
  <c r="G12"/>
  <c r="F12"/>
  <c r="E12"/>
  <c r="D12"/>
  <c r="J11"/>
  <c r="J12" i="6"/>
  <c r="I12"/>
  <c r="H12"/>
  <c r="G12"/>
  <c r="F12"/>
  <c r="E12"/>
  <c r="D12"/>
  <c r="J11"/>
  <c r="I12" i="5"/>
  <c r="H12"/>
  <c r="G12"/>
  <c r="F12"/>
  <c r="E12"/>
  <c r="D12"/>
  <c r="J11"/>
  <c r="J12" s="1"/>
  <c r="D20" i="4"/>
  <c r="D17"/>
  <c r="D16"/>
  <c r="G12"/>
  <c r="I11"/>
  <c r="I12" s="1"/>
  <c r="H11"/>
  <c r="F11"/>
  <c r="E11"/>
  <c r="D11"/>
  <c r="D12" s="1"/>
  <c r="G39" i="2"/>
  <c r="D39"/>
  <c r="C39"/>
  <c r="G38"/>
  <c r="D38"/>
  <c r="C38"/>
  <c r="G37"/>
  <c r="D37"/>
  <c r="C37"/>
  <c r="G36"/>
  <c r="D36"/>
  <c r="C36"/>
  <c r="G35"/>
  <c r="D35"/>
  <c r="C35"/>
  <c r="G34"/>
  <c r="D34"/>
  <c r="C34"/>
  <c r="G33"/>
  <c r="D33"/>
  <c r="C33"/>
  <c r="G32"/>
  <c r="D32"/>
  <c r="C32"/>
  <c r="G31"/>
  <c r="D31"/>
  <c r="C31"/>
  <c r="G30"/>
  <c r="D30"/>
  <c r="C30"/>
  <c r="G29"/>
  <c r="D29"/>
  <c r="C29"/>
  <c r="G28"/>
  <c r="D28"/>
  <c r="C28"/>
  <c r="G27"/>
  <c r="D27"/>
  <c r="C27"/>
  <c r="G26"/>
  <c r="D26"/>
  <c r="C26"/>
  <c r="G25"/>
  <c r="D25"/>
  <c r="C25"/>
  <c r="G24"/>
  <c r="D24"/>
  <c r="C24"/>
  <c r="G23"/>
  <c r="D23"/>
  <c r="C23"/>
  <c r="G22"/>
  <c r="D22"/>
  <c r="C22"/>
  <c r="G21"/>
  <c r="D21"/>
  <c r="C21"/>
  <c r="G20"/>
  <c r="D20"/>
  <c r="C20"/>
  <c r="G19"/>
  <c r="D19"/>
  <c r="C19"/>
  <c r="G18"/>
  <c r="D18"/>
  <c r="C18"/>
  <c r="G17"/>
  <c r="D17"/>
  <c r="C17"/>
  <c r="G16"/>
  <c r="D16"/>
  <c r="C16"/>
  <c r="G15"/>
  <c r="D15"/>
  <c r="C15"/>
  <c r="G14"/>
  <c r="D14"/>
  <c r="C14"/>
  <c r="G13"/>
  <c r="D13"/>
  <c r="C13"/>
  <c r="G12"/>
  <c r="D12"/>
  <c r="C12"/>
  <c r="D4"/>
  <c r="C4"/>
  <c r="I38" i="1"/>
  <c r="H38"/>
  <c r="G38"/>
  <c r="F38"/>
  <c r="E38"/>
  <c r="C39" i="33" s="1"/>
  <c r="E39" s="1"/>
  <c r="H39" s="1"/>
  <c r="D38" i="1"/>
  <c r="C38"/>
  <c r="H37"/>
  <c r="G37"/>
  <c r="F37"/>
  <c r="E37"/>
  <c r="C38" i="33" s="1"/>
  <c r="D37" i="1"/>
  <c r="C37"/>
  <c r="I36"/>
  <c r="H36"/>
  <c r="G36"/>
  <c r="F36"/>
  <c r="E36"/>
  <c r="C37" i="33" s="1"/>
  <c r="D36" i="1"/>
  <c r="C36"/>
  <c r="I35"/>
  <c r="H35"/>
  <c r="G35"/>
  <c r="F35"/>
  <c r="E35"/>
  <c r="C36" i="33" s="1"/>
  <c r="E36" s="1"/>
  <c r="H36" s="1"/>
  <c r="D35" i="1"/>
  <c r="C35"/>
  <c r="H34"/>
  <c r="G34"/>
  <c r="F34"/>
  <c r="E34"/>
  <c r="C35" i="33" s="1"/>
  <c r="E35" s="1"/>
  <c r="H35" s="1"/>
  <c r="D34" i="1"/>
  <c r="C34"/>
  <c r="H33"/>
  <c r="G33"/>
  <c r="F33"/>
  <c r="E33"/>
  <c r="C34" i="33" s="1"/>
  <c r="D33" i="1"/>
  <c r="C33"/>
  <c r="I32"/>
  <c r="H32"/>
  <c r="G32"/>
  <c r="F32"/>
  <c r="E32"/>
  <c r="C33" i="33" s="1"/>
  <c r="D32" i="1"/>
  <c r="C32"/>
  <c r="I31"/>
  <c r="H31"/>
  <c r="G31"/>
  <c r="F31"/>
  <c r="E31"/>
  <c r="C32" i="33" s="1"/>
  <c r="D31" i="1"/>
  <c r="C31"/>
  <c r="H30"/>
  <c r="G30"/>
  <c r="F30"/>
  <c r="E30"/>
  <c r="C31" i="33" s="1"/>
  <c r="E31" s="1"/>
  <c r="H31" s="1"/>
  <c r="D30" i="1"/>
  <c r="C30"/>
  <c r="I29"/>
  <c r="H29"/>
  <c r="G29"/>
  <c r="F29"/>
  <c r="E29"/>
  <c r="C30" i="33" s="1"/>
  <c r="E30" s="1"/>
  <c r="H30" s="1"/>
  <c r="D29" i="1"/>
  <c r="C29"/>
  <c r="H28"/>
  <c r="G28"/>
  <c r="F28"/>
  <c r="E28"/>
  <c r="C29" i="33" s="1"/>
  <c r="E29" s="1"/>
  <c r="H29" s="1"/>
  <c r="D28" i="1"/>
  <c r="C28"/>
  <c r="I27"/>
  <c r="H27"/>
  <c r="G27"/>
  <c r="F27"/>
  <c r="E27"/>
  <c r="C28" i="33" s="1"/>
  <c r="D27" i="1"/>
  <c r="C27"/>
  <c r="I26"/>
  <c r="H26"/>
  <c r="G26"/>
  <c r="F26"/>
  <c r="E26"/>
  <c r="C27" i="33" s="1"/>
  <c r="E27" s="1"/>
  <c r="H27" s="1"/>
  <c r="D26" i="1"/>
  <c r="C26"/>
  <c r="H25"/>
  <c r="G25"/>
  <c r="F25"/>
  <c r="E25"/>
  <c r="C26" i="33" s="1"/>
  <c r="E26" s="1"/>
  <c r="H26" s="1"/>
  <c r="D25" i="1"/>
  <c r="C25"/>
  <c r="I24"/>
  <c r="H24"/>
  <c r="G24"/>
  <c r="F24"/>
  <c r="E24"/>
  <c r="C25" i="33" s="1"/>
  <c r="D24" i="1"/>
  <c r="C24"/>
  <c r="H23"/>
  <c r="G23"/>
  <c r="F23"/>
  <c r="E23"/>
  <c r="C24" i="33" s="1"/>
  <c r="E24" s="1"/>
  <c r="H24" s="1"/>
  <c r="D23" i="1"/>
  <c r="C23"/>
  <c r="I22"/>
  <c r="H22"/>
  <c r="G22"/>
  <c r="F22"/>
  <c r="E22"/>
  <c r="C23" i="33" s="1"/>
  <c r="D22" i="1"/>
  <c r="C22"/>
  <c r="I21"/>
  <c r="H21"/>
  <c r="G21"/>
  <c r="F21"/>
  <c r="E21"/>
  <c r="C22" i="33" s="1"/>
  <c r="D21" i="1"/>
  <c r="C21"/>
  <c r="H20"/>
  <c r="G20"/>
  <c r="F20"/>
  <c r="E20"/>
  <c r="C21" i="33" s="1"/>
  <c r="E21" s="1"/>
  <c r="H21" s="1"/>
  <c r="D20" i="1"/>
  <c r="C20"/>
  <c r="I19"/>
  <c r="H19"/>
  <c r="G19"/>
  <c r="F19"/>
  <c r="E19"/>
  <c r="C20" i="33" s="1"/>
  <c r="E20" s="1"/>
  <c r="H20" s="1"/>
  <c r="D19" i="1"/>
  <c r="C19"/>
  <c r="I18"/>
  <c r="H18"/>
  <c r="G18"/>
  <c r="F18"/>
  <c r="E18"/>
  <c r="C19" i="33" s="1"/>
  <c r="D18" i="1"/>
  <c r="C18"/>
  <c r="H17"/>
  <c r="G17"/>
  <c r="F17"/>
  <c r="E17"/>
  <c r="C18" i="33" s="1"/>
  <c r="E18" s="1"/>
  <c r="H18" s="1"/>
  <c r="D17" i="1"/>
  <c r="C17"/>
  <c r="H16"/>
  <c r="I16" s="1"/>
  <c r="G16"/>
  <c r="F16"/>
  <c r="E16"/>
  <c r="C17" i="33" s="1"/>
  <c r="D16" i="1"/>
  <c r="C16"/>
  <c r="I15"/>
  <c r="H15"/>
  <c r="G15"/>
  <c r="F15"/>
  <c r="E15"/>
  <c r="C16" i="33" s="1"/>
  <c r="D15" i="1"/>
  <c r="C15"/>
  <c r="H14"/>
  <c r="G14"/>
  <c r="I14" s="1"/>
  <c r="F14"/>
  <c r="E14"/>
  <c r="C15" i="33" s="1"/>
  <c r="E15" s="1"/>
  <c r="H15" s="1"/>
  <c r="D14" i="1"/>
  <c r="C14"/>
  <c r="H13"/>
  <c r="G13"/>
  <c r="F13"/>
  <c r="E13"/>
  <c r="C14" i="33" s="1"/>
  <c r="D13" i="1"/>
  <c r="C13"/>
  <c r="I12"/>
  <c r="H12"/>
  <c r="G12"/>
  <c r="F12"/>
  <c r="E12"/>
  <c r="C13" i="33" s="1"/>
  <c r="E13" s="1"/>
  <c r="H13" s="1"/>
  <c r="D12" i="1"/>
  <c r="C12"/>
  <c r="H11"/>
  <c r="G11"/>
  <c r="I11" s="1"/>
  <c r="F11"/>
  <c r="E11"/>
  <c r="C12" i="33" s="1"/>
  <c r="E12" s="1"/>
  <c r="H12" s="1"/>
  <c r="D11" i="1"/>
  <c r="D39" s="1"/>
  <c r="C11"/>
  <c r="D4"/>
  <c r="C4"/>
  <c r="I23" l="1"/>
  <c r="H39"/>
  <c r="I34"/>
  <c r="I20"/>
  <c r="C39"/>
  <c r="J11" i="4"/>
  <c r="J12" s="1"/>
  <c r="I17" i="1"/>
  <c r="I28"/>
  <c r="I37"/>
  <c r="I30"/>
  <c r="F39"/>
  <c r="C40" i="33"/>
  <c r="E40" s="1"/>
  <c r="H40" s="1"/>
  <c r="G39" i="1"/>
  <c r="I25"/>
  <c r="I33"/>
  <c r="H12" i="4"/>
  <c r="I13" i="1"/>
  <c r="F12" i="4"/>
  <c r="E39" i="1"/>
  <c r="E12" i="4"/>
  <c r="I39" i="1" l="1"/>
</calcChain>
</file>

<file path=xl/sharedStrings.xml><?xml version="1.0" encoding="utf-8"?>
<sst xmlns="http://schemas.openxmlformats.org/spreadsheetml/2006/main" count="1482" uniqueCount="121">
  <si>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</si>
  <si>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</si>
  <si>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</si>
  <si>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</si>
  <si>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</si>
  <si>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</si>
  <si>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</si>
  <si>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</si>
  <si>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</si>
  <si>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</si>
  <si>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</si>
  <si>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</si>
  <si>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</si>
  <si>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</si>
  <si>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</si>
  <si>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</si>
  <si>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</si>
  <si>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</si>
  <si>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</si>
  <si>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</si>
  <si>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</si>
  <si>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</si>
  <si>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</si>
  <si>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</si>
  <si>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</si>
  <si>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</si>
  <si>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</si>
  <si>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</si>
  <si>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</si>
  <si>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</si>
  <si>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</si>
  <si>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</si>
  <si>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</si>
  <si>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</si>
  <si>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</si>
  <si>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</si>
  <si>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</si>
  <si>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</si>
  <si>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</si>
  <si>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</si>
  <si>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</si>
  <si>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</si>
  <si>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</si>
  <si>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</si>
  <si>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</si>
  <si>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</si>
  <si>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</si>
  <si>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</si>
  <si>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</si>
  <si>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</si>
  <si>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</si>
  <si>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</si>
  <si>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</si>
  <si>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</si>
  <si>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</si>
  <si>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</si>
  <si>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</si>
  <si>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</si>
  <si>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</si>
  <si>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</si>
  <si>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</si>
  <si>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</si>
  <si>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</si>
  <si>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</si>
  <si>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</si>
  <si>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</si>
  <si>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</si>
  <si>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</si>
  <si>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</si>
  <si>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</si>
  <si>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</si>
  <si>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</si>
  <si>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</si>
  <si>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</si>
  <si>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</si>
  <si>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</si>
  <si>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</si>
  <si>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r>
      <rPr>
        <sz val="12"/>
        <color rgb="FF000000"/>
        <rFont val="Arial"/>
      </rPr>
      <t xml:space="preserve">1)  Os dados estão de acordo com o informado pelos Tribunais Eleitorais no período compreendido entre </t>
    </r>
    <r>
      <rPr>
        <b/>
        <sz val="12"/>
        <color rgb="FF000000"/>
        <rFont val="Arial"/>
      </rPr>
      <t>15.1.2026 a 22.1.2026.</t>
    </r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</si>
  <si>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</si>
  <si>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</si>
  <si>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</si>
  <si>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</si>
  <si>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AUXÍLIO-TRANSPORTE²</t>
  </si>
  <si>
    <t>EXAMES PERIÓDICOS</t>
  </si>
  <si>
    <r>
      <rPr>
        <sz val="14"/>
        <color rgb="FFFFFFFF"/>
        <rFont val="Arial"/>
      </rPr>
      <t>JE</t>
    </r>
    <r>
      <rPr>
        <vertAlign val="superscript"/>
        <sz val="12"/>
        <color rgb="FFFFFFFF"/>
        <rFont val="Arial"/>
      </rPr>
      <t>1</t>
    </r>
  </si>
  <si>
    <r>
      <rPr>
        <b/>
        <sz val="13"/>
        <color rgb="FFFFFFFF"/>
        <rFont val="Arial"/>
      </rPr>
      <t>Descrição da Legislação</t>
    </r>
    <r>
      <rPr>
        <vertAlign val="superscript"/>
        <sz val="13"/>
        <color rgb="FFFFFFFF"/>
        <rFont val="Arial"/>
      </rPr>
      <t>1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</si>
  <si>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CNJ nº 3-2025, de 17.3.2025 (R$1.784,42)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</si>
  <si>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CNJ nº 2-2025, de 29.1.2025 (R$1.235,77)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</si>
  <si>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</t>
    </r>
  </si>
  <si>
    <t>-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</si>
  <si>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15.1.2026 a 22.1.2026.</t>
    </r>
    <r>
      <rPr>
        <sz val="12"/>
        <color rgb="FF000000"/>
        <rFont val="Arial"/>
      </rPr>
      <t xml:space="preserve"> E a legislação se aplica a todos os órgãos que compõem a Justiça Eleitoral.</t>
    </r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</si>
  <si>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Utilização do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</si>
  <si>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2"/>
        <color rgb="FF000000"/>
        <rFont val="Arial"/>
      </rPr>
      <t>3)</t>
    </r>
    <r>
      <rPr>
        <sz val="12"/>
        <color rgb="FF000000"/>
        <rFont val="Arial"/>
      </rPr>
      <t xml:space="preserve"> Encontra-se vigente no âmbito da Justiça Eleitoral a Portaria Conjunta CNJ nº 3-2025, de 17.3.2025, que altera o valor 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 xml:space="preserve"> de auxílio alimentação, a ser praticado a partir do exercício financeiro de 2025, para R$1.784,42.</t>
    </r>
  </si>
  <si>
    <r>
      <rPr>
        <b/>
        <sz val="12"/>
        <color rgb="FF000000"/>
        <rFont val="Arial"/>
      </rPr>
      <t>4)</t>
    </r>
    <r>
      <rPr>
        <sz val="12"/>
        <color rgb="FF000000"/>
        <rFont val="Arial"/>
      </rPr>
      <t xml:space="preserve"> Encontra-se vigente no âmbito da Justiça Eleitoral a Portaria Conjunta CNJ nº 2-2025, de 29.1.2025, que altera o valor </t>
    </r>
    <r>
      <rPr>
        <i/>
        <sz val="12"/>
        <color rgb="FF000000"/>
        <rFont val="Arial"/>
      </rPr>
      <t xml:space="preserve">per capita </t>
    </r>
    <r>
      <rPr>
        <sz val="12"/>
        <color rgb="FF000000"/>
        <rFont val="Arial"/>
      </rPr>
      <t>de assistência pré-escolar, a serem praticados a partir do exercício financeiro de 2025, para R$1.235,77.</t>
    </r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</si>
  <si>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</si>
  <si>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</si>
  <si>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</si>
  <si>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</si>
  <si>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</si>
  <si>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</si>
  <si>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</si>
  <si>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Conferência Segec</t>
  </si>
  <si>
    <t>JE</t>
  </si>
  <si>
    <t>DEZEMBRO</t>
  </si>
  <si>
    <t>2025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</si>
  <si>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</si>
  <si>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</si>
  <si>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</si>
  <si>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</si>
  <si>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CNJ nº 3-2025, de 17.3.2025 (R$1.784,42)</t>
  </si>
  <si>
    <t>Portaria Conjunta CNJ nº 2-2025, de 29.1.2025 (R$1.235,77)</t>
  </si>
  <si>
    <t>AUXÍLIO-TRANSPORTE</t>
  </si>
  <si>
    <t>NÃO HÁ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</si>
  <si>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</si>
  <si>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</si>
  <si>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</si>
  <si>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</si>
  <si>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</si>
  <si>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</si>
  <si>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AUXÍLIO-TRANSPORTE¹</t>
  </si>
  <si>
    <t>746,00</t>
  </si>
</sst>
</file>

<file path=xl/styles.xml><?xml version="1.0" encoding="utf-8"?>
<styleSheet xmlns="http://schemas.openxmlformats.org/spreadsheetml/2006/main">
  <numFmts count="9">
    <numFmt numFmtId="41" formatCode="_-* #,##0_-;\-* #,##0_-;_-* &quot;-&quot;_-;_-@_-"/>
    <numFmt numFmtId="43" formatCode="_-* #,##0.00_-;\-* #,##0.00_-;_-* &quot;-&quot;??_-;_-@_-"/>
    <numFmt numFmtId="164" formatCode="_(* #,##0.00_);_(* \(#,##0.00\);_(* \-??_);_(@_)"/>
    <numFmt numFmtId="165" formatCode="%#,#00"/>
    <numFmt numFmtId="166" formatCode="mm/yy"/>
    <numFmt numFmtId="167" formatCode="_-* #,##0.00_-;\-* #,##0.00_-;_-* \-??_-;_-@_-"/>
    <numFmt numFmtId="168" formatCode="_-* #,##0_-;\-* #,##0_-;_-* &quot;-&quot;??_-;_-@_-"/>
    <numFmt numFmtId="169" formatCode="_-* #,##0_-;\-* #,##0_-;_-* \-??_-;_-@_-"/>
    <numFmt numFmtId="170" formatCode="_(* #,##0_);_(* \(#,##0\);_(* \-??_);_(@_)"/>
  </numFmts>
  <fonts count="4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8"/>
      <color rgb="FF003366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4"/>
      <color rgb="FF000000"/>
      <name val="Arial"/>
    </font>
    <font>
      <b/>
      <sz val="14"/>
      <color rgb="FFFFFFFF"/>
      <name val="Arial"/>
    </font>
    <font>
      <sz val="14"/>
      <color rgb="FFFFFFFF"/>
      <name val="Arial"/>
    </font>
    <font>
      <vertAlign val="superscript"/>
      <sz val="12"/>
      <color rgb="FFFFFFFF"/>
      <name val="Arial"/>
    </font>
    <font>
      <sz val="13"/>
      <color rgb="FF000000"/>
      <name val="Arial"/>
    </font>
    <font>
      <b/>
      <sz val="13"/>
      <color rgb="FFFFFFFF"/>
      <name val="Arial"/>
    </font>
    <font>
      <vertAlign val="superscript"/>
      <sz val="13"/>
      <color rgb="FFFFFFFF"/>
      <name val="Arial"/>
    </font>
    <font>
      <b/>
      <sz val="13"/>
      <color rgb="FF000000"/>
      <name val="Arial"/>
    </font>
    <font>
      <b/>
      <vertAlign val="superscript"/>
      <sz val="13"/>
      <color rgb="FF000000"/>
      <name val="Arial"/>
    </font>
    <font>
      <i/>
      <sz val="12"/>
      <color rgb="FF000000"/>
      <name val="Arial"/>
    </font>
    <font>
      <b/>
      <sz val="10"/>
      <color rgb="FFFFFFFF"/>
      <name val="Arial"/>
    </font>
    <font>
      <b/>
      <sz val="10"/>
      <color rgb="FF0A3C0A"/>
      <name val="Arial"/>
    </font>
    <font>
      <sz val="14"/>
      <color rgb="FFFF0000"/>
      <name val="Arial"/>
    </font>
    <font>
      <b/>
      <sz val="10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22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99FF"/>
        <bgColor rgb="FF9999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0A3C0A"/>
        <bgColor rgb="FFCCCCFF"/>
      </patternFill>
    </fill>
    <fill>
      <patternFill patternType="solid">
        <fgColor rgb="FFFFFFCC"/>
        <bgColor rgb="FF000000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</fills>
  <borders count="5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4" borderId="0"/>
    <xf numFmtId="0" fontId="1" fillId="8" borderId="0"/>
    <xf numFmtId="0" fontId="1" fillId="9" borderId="0"/>
    <xf numFmtId="0" fontId="2" fillId="10" borderId="0"/>
    <xf numFmtId="0" fontId="2" fillId="12" borderId="0"/>
    <xf numFmtId="0" fontId="2" fillId="13" borderId="0"/>
    <xf numFmtId="0" fontId="3" fillId="3" borderId="0"/>
    <xf numFmtId="2" fontId="5" fillId="0" borderId="0">
      <protection locked="0"/>
    </xf>
    <xf numFmtId="0" fontId="6" fillId="6" borderId="1"/>
    <xf numFmtId="0" fontId="6" fillId="6" borderId="1"/>
    <xf numFmtId="0" fontId="6" fillId="6" borderId="1"/>
    <xf numFmtId="0" fontId="7" fillId="14" borderId="2"/>
    <xf numFmtId="0" fontId="8" fillId="0" borderId="3"/>
    <xf numFmtId="0" fontId="8" fillId="0" borderId="3"/>
    <xf numFmtId="0" fontId="1" fillId="0" borderId="0"/>
    <xf numFmtId="0" fontId="2" fillId="15" borderId="0"/>
    <xf numFmtId="0" fontId="2" fillId="16" borderId="0"/>
    <xf numFmtId="0" fontId="2" fillId="11" borderId="0"/>
    <xf numFmtId="0" fontId="2" fillId="12" borderId="0"/>
    <xf numFmtId="0" fontId="2" fillId="12" borderId="0"/>
    <xf numFmtId="0" fontId="2" fillId="12" borderId="0"/>
    <xf numFmtId="0" fontId="9" fillId="0" borderId="4">
      <alignment horizontal="center"/>
    </xf>
    <xf numFmtId="0" fontId="11" fillId="0" borderId="6"/>
    <xf numFmtId="164" fontId="1" fillId="0" borderId="0"/>
    <xf numFmtId="0" fontId="1" fillId="0" borderId="0"/>
    <xf numFmtId="0" fontId="1" fillId="0" borderId="0"/>
    <xf numFmtId="0" fontId="9" fillId="0" borderId="4">
      <alignment horizontal="center"/>
    </xf>
    <xf numFmtId="0" fontId="1" fillId="0" borderId="0"/>
    <xf numFmtId="0" fontId="1" fillId="0" borderId="0"/>
    <xf numFmtId="0" fontId="1" fillId="0" borderId="0"/>
    <xf numFmtId="165" fontId="4" fillId="0" borderId="0">
      <protection locked="0"/>
    </xf>
    <xf numFmtId="43" fontId="42" fillId="0" borderId="0"/>
    <xf numFmtId="164" fontId="42" fillId="0" borderId="0"/>
    <xf numFmtId="164" fontId="42" fillId="0" borderId="0"/>
    <xf numFmtId="164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164" fontId="42" fillId="0" borderId="0"/>
    <xf numFmtId="43" fontId="1" fillId="0" borderId="0"/>
    <xf numFmtId="164" fontId="42" fillId="0" borderId="0"/>
    <xf numFmtId="164" fontId="42" fillId="0" borderId="0"/>
    <xf numFmtId="164" fontId="42" fillId="0" borderId="0"/>
    <xf numFmtId="0" fontId="13" fillId="0" borderId="0"/>
    <xf numFmtId="166" fontId="1" fillId="0" borderId="0"/>
    <xf numFmtId="0" fontId="10" fillId="0" borderId="5"/>
    <xf numFmtId="0" fontId="14" fillId="0" borderId="0"/>
    <xf numFmtId="0" fontId="15" fillId="0" borderId="0"/>
    <xf numFmtId="0" fontId="11" fillId="0" borderId="6"/>
    <xf numFmtId="0" fontId="12" fillId="0" borderId="7"/>
    <xf numFmtId="0" fontId="12" fillId="0" borderId="7"/>
    <xf numFmtId="0" fontId="15" fillId="0" borderId="0"/>
    <xf numFmtId="0" fontId="15" fillId="0" borderId="0"/>
    <xf numFmtId="0" fontId="14" fillId="0" borderId="0"/>
    <xf numFmtId="43" fontId="1" fillId="0" borderId="0"/>
    <xf numFmtId="164" fontId="42" fillId="0" borderId="0"/>
    <xf numFmtId="167" fontId="42" fillId="0" borderId="0"/>
    <xf numFmtId="167" fontId="42" fillId="0" borderId="0"/>
    <xf numFmtId="43" fontId="42" fillId="0" borderId="0"/>
  </cellStyleXfs>
  <cellXfs count="423">
    <xf numFmtId="0" fontId="0" fillId="0" borderId="0" xfId="0"/>
    <xf numFmtId="0" fontId="16" fillId="0" borderId="0" xfId="0" applyFont="1"/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0" fontId="17" fillId="0" borderId="0" xfId="0" applyFont="1"/>
    <xf numFmtId="0" fontId="20" fillId="17" borderId="16" xfId="0" applyFont="1" applyFill="1" applyBorder="1" applyAlignment="1">
      <alignment horizontal="center" vertical="center" wrapText="1"/>
    </xf>
    <xf numFmtId="168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3" fontId="21" fillId="0" borderId="19" xfId="0" applyNumberFormat="1" applyFont="1" applyBorder="1" applyAlignment="1">
      <alignment horizontal="center" vertical="center"/>
    </xf>
    <xf numFmtId="41" fontId="21" fillId="0" borderId="20" xfId="0" applyNumberFormat="1" applyFont="1" applyBorder="1" applyAlignment="1">
      <alignment vertical="center" wrapText="1"/>
    </xf>
    <xf numFmtId="41" fontId="21" fillId="0" borderId="21" xfId="0" applyNumberFormat="1" applyFont="1" applyBorder="1" applyAlignment="1">
      <alignment vertical="center" wrapText="1"/>
    </xf>
    <xf numFmtId="0" fontId="21" fillId="0" borderId="22" xfId="0" applyFont="1" applyBorder="1" applyAlignment="1">
      <alignment horizontal="center" vertical="center"/>
    </xf>
    <xf numFmtId="3" fontId="21" fillId="0" borderId="23" xfId="0" applyNumberFormat="1" applyFont="1" applyBorder="1" applyAlignment="1">
      <alignment horizontal="center" vertical="center"/>
    </xf>
    <xf numFmtId="41" fontId="21" fillId="0" borderId="24" xfId="0" applyNumberFormat="1" applyFont="1" applyBorder="1" applyAlignment="1">
      <alignment vertical="center" wrapText="1"/>
    </xf>
    <xf numFmtId="41" fontId="21" fillId="0" borderId="25" xfId="0" applyNumberFormat="1" applyFont="1" applyBorder="1" applyAlignment="1">
      <alignment vertical="center" wrapText="1"/>
    </xf>
    <xf numFmtId="0" fontId="22" fillId="0" borderId="0" xfId="0" applyFont="1"/>
    <xf numFmtId="0" fontId="21" fillId="0" borderId="26" xfId="0" applyFont="1" applyBorder="1" applyAlignment="1">
      <alignment horizontal="center" vertical="center"/>
    </xf>
    <xf numFmtId="3" fontId="21" fillId="0" borderId="27" xfId="0" applyNumberFormat="1" applyFont="1" applyBorder="1" applyAlignment="1">
      <alignment horizontal="center" vertical="center"/>
    </xf>
    <xf numFmtId="41" fontId="21" fillId="0" borderId="28" xfId="0" applyNumberFormat="1" applyFont="1" applyBorder="1" applyAlignment="1">
      <alignment vertical="center" wrapText="1"/>
    </xf>
    <xf numFmtId="41" fontId="21" fillId="0" borderId="29" xfId="0" applyNumberFormat="1" applyFont="1" applyBorder="1" applyAlignment="1">
      <alignment vertical="center" wrapText="1"/>
    </xf>
    <xf numFmtId="0" fontId="23" fillId="17" borderId="30" xfId="0" applyFont="1" applyFill="1" applyBorder="1" applyAlignment="1">
      <alignment horizontal="center" vertical="center" wrapText="1"/>
    </xf>
    <xf numFmtId="0" fontId="23" fillId="17" borderId="31" xfId="0" applyFont="1" applyFill="1" applyBorder="1" applyAlignment="1">
      <alignment vertical="center" wrapText="1"/>
    </xf>
    <xf numFmtId="41" fontId="23" fillId="17" borderId="32" xfId="0" applyNumberFormat="1" applyFont="1" applyFill="1" applyBorder="1" applyAlignment="1">
      <alignment vertical="center" wrapText="1"/>
    </xf>
    <xf numFmtId="41" fontId="23" fillId="17" borderId="33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5" fillId="0" borderId="0" xfId="0" applyFont="1"/>
    <xf numFmtId="0" fontId="19" fillId="0" borderId="0" xfId="0" applyFont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27" fillId="0" borderId="18" xfId="0" applyFont="1" applyBorder="1" applyAlignment="1">
      <alignment horizontal="center" vertical="center"/>
    </xf>
    <xf numFmtId="3" fontId="27" fillId="0" borderId="19" xfId="0" applyNumberFormat="1" applyFont="1" applyBorder="1" applyAlignment="1">
      <alignment horizontal="center" vertical="center"/>
    </xf>
    <xf numFmtId="43" fontId="27" fillId="0" borderId="20" xfId="0" applyNumberFormat="1" applyFont="1" applyBorder="1" applyAlignment="1">
      <alignment vertical="center" wrapText="1"/>
    </xf>
    <xf numFmtId="0" fontId="27" fillId="0" borderId="22" xfId="0" applyFont="1" applyBorder="1" applyAlignment="1">
      <alignment horizontal="center" vertical="center"/>
    </xf>
    <xf numFmtId="3" fontId="27" fillId="0" borderId="23" xfId="0" applyNumberFormat="1" applyFont="1" applyBorder="1" applyAlignment="1">
      <alignment horizontal="center" vertical="center"/>
    </xf>
    <xf numFmtId="43" fontId="27" fillId="0" borderId="24" xfId="0" applyNumberFormat="1" applyFont="1" applyBorder="1" applyAlignment="1">
      <alignment vertical="center" wrapText="1"/>
    </xf>
    <xf numFmtId="0" fontId="27" fillId="0" borderId="26" xfId="0" applyFont="1" applyBorder="1" applyAlignment="1">
      <alignment horizontal="center" vertical="center"/>
    </xf>
    <xf numFmtId="3" fontId="27" fillId="0" borderId="27" xfId="0" applyNumberFormat="1" applyFont="1" applyBorder="1" applyAlignment="1">
      <alignment horizontal="center" vertical="center"/>
    </xf>
    <xf numFmtId="43" fontId="27" fillId="0" borderId="28" xfId="0" applyNumberFormat="1" applyFont="1" applyBorder="1" applyAlignment="1">
      <alignment vertical="center" wrapText="1"/>
    </xf>
    <xf numFmtId="0" fontId="29" fillId="17" borderId="35" xfId="0" applyFont="1" applyFill="1" applyBorder="1" applyAlignment="1">
      <alignment horizontal="center" vertical="center" wrapText="1"/>
    </xf>
    <xf numFmtId="0" fontId="29" fillId="17" borderId="36" xfId="0" applyFont="1" applyFill="1" applyBorder="1" applyAlignment="1">
      <alignment horizontal="center" vertical="center" wrapText="1"/>
    </xf>
    <xf numFmtId="169" fontId="28" fillId="17" borderId="32" xfId="0" applyNumberFormat="1" applyFont="1" applyFill="1" applyBorder="1" applyAlignment="1">
      <alignment vertical="center" wrapText="1"/>
    </xf>
    <xf numFmtId="167" fontId="28" fillId="17" borderId="32" xfId="0" applyNumberFormat="1" applyFont="1" applyFill="1" applyBorder="1" applyAlignment="1">
      <alignment vertical="center" wrapText="1"/>
    </xf>
    <xf numFmtId="169" fontId="28" fillId="17" borderId="33" xfId="0" applyNumberFormat="1" applyFont="1" applyFill="1" applyBorder="1" applyAlignment="1">
      <alignment vertical="center" wrapText="1"/>
    </xf>
    <xf numFmtId="0" fontId="31" fillId="0" borderId="0" xfId="0" applyFont="1"/>
    <xf numFmtId="0" fontId="31" fillId="0" borderId="38" xfId="0" applyFont="1" applyBorder="1" applyAlignment="1">
      <alignment horizontal="left" vertical="center" wrapText="1"/>
    </xf>
    <xf numFmtId="0" fontId="31" fillId="0" borderId="38" xfId="0" applyFont="1" applyBorder="1" applyAlignment="1">
      <alignment horizontal="justify" vertical="center" wrapText="1"/>
    </xf>
    <xf numFmtId="0" fontId="31" fillId="0" borderId="38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justify" vertical="center" wrapText="1"/>
    </xf>
    <xf numFmtId="0" fontId="24" fillId="0" borderId="34" xfId="0" applyFont="1" applyBorder="1" applyAlignment="1">
      <alignment vertical="center" wrapText="1"/>
    </xf>
    <xf numFmtId="0" fontId="21" fillId="0" borderId="3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8" fillId="17" borderId="11" xfId="0" applyFont="1" applyFill="1" applyBorder="1" applyAlignment="1">
      <alignment horizontal="center" vertical="center" wrapText="1"/>
    </xf>
    <xf numFmtId="0" fontId="37" fillId="17" borderId="40" xfId="0" applyFont="1" applyFill="1" applyBorder="1" applyAlignment="1">
      <alignment horizontal="center" vertical="center" wrapText="1"/>
    </xf>
    <xf numFmtId="0" fontId="37" fillId="17" borderId="41" xfId="0" applyFont="1" applyFill="1" applyBorder="1" applyAlignment="1">
      <alignment horizontal="center" vertical="center" wrapText="1"/>
    </xf>
    <xf numFmtId="0" fontId="37" fillId="17" borderId="42" xfId="0" applyFont="1" applyFill="1" applyBorder="1" applyAlignment="1">
      <alignment horizontal="center" vertical="center" wrapText="1"/>
    </xf>
    <xf numFmtId="0" fontId="37" fillId="17" borderId="43" xfId="0" applyFont="1" applyFill="1" applyBorder="1" applyAlignment="1">
      <alignment horizontal="center" vertical="center" wrapText="1"/>
    </xf>
    <xf numFmtId="0" fontId="39" fillId="0" borderId="0" xfId="0" applyFont="1"/>
    <xf numFmtId="0" fontId="0" fillId="0" borderId="0" xfId="0" applyAlignment="1">
      <alignment vertical="center"/>
    </xf>
    <xf numFmtId="0" fontId="0" fillId="0" borderId="18" xfId="0" applyBorder="1" applyAlignment="1">
      <alignment horizontal="center" vertical="center"/>
    </xf>
    <xf numFmtId="3" fontId="0" fillId="0" borderId="44" xfId="0" applyNumberFormat="1" applyBorder="1" applyAlignment="1">
      <alignment horizontal="center" vertical="center"/>
    </xf>
    <xf numFmtId="170" fontId="0" fillId="20" borderId="20" xfId="0" applyNumberFormat="1" applyFill="1" applyBorder="1" applyAlignment="1" applyProtection="1">
      <alignment vertical="center" wrapText="1"/>
      <protection locked="0"/>
    </xf>
    <xf numFmtId="164" fontId="0" fillId="21" borderId="20" xfId="0" applyNumberFormat="1" applyFill="1" applyBorder="1" applyAlignment="1" applyProtection="1">
      <alignment vertical="center"/>
      <protection locked="0"/>
    </xf>
    <xf numFmtId="164" fontId="0" fillId="20" borderId="21" xfId="0" applyNumberFormat="1" applyFill="1" applyBorder="1" applyAlignment="1" applyProtection="1">
      <alignment vertical="center" wrapText="1"/>
      <protection locked="0"/>
    </xf>
    <xf numFmtId="43" fontId="21" fillId="18" borderId="38" xfId="0" applyNumberFormat="1" applyFont="1" applyFill="1" applyBorder="1" applyAlignment="1">
      <alignment vertical="center" wrapText="1"/>
    </xf>
    <xf numFmtId="43" fontId="0" fillId="18" borderId="38" xfId="0" applyNumberFormat="1" applyFill="1" applyBorder="1" applyAlignment="1">
      <alignment vertical="center"/>
    </xf>
    <xf numFmtId="0" fontId="0" fillId="0" borderId="22" xfId="0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170" fontId="0" fillId="20" borderId="24" xfId="0" applyNumberFormat="1" applyFill="1" applyBorder="1" applyAlignment="1" applyProtection="1">
      <alignment vertical="center" wrapText="1"/>
      <protection locked="0"/>
    </xf>
    <xf numFmtId="164" fontId="0" fillId="21" borderId="24" xfId="0" applyNumberFormat="1" applyFill="1" applyBorder="1" applyAlignment="1" applyProtection="1">
      <alignment vertical="center"/>
      <protection locked="0"/>
    </xf>
    <xf numFmtId="164" fontId="0" fillId="20" borderId="25" xfId="0" applyNumberFormat="1" applyFill="1" applyBorder="1" applyAlignment="1" applyProtection="1">
      <alignment vertical="center" wrapText="1"/>
      <protection locked="0"/>
    </xf>
    <xf numFmtId="0" fontId="0" fillId="0" borderId="46" xfId="0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170" fontId="0" fillId="20" borderId="28" xfId="0" applyNumberFormat="1" applyFill="1" applyBorder="1" applyAlignment="1" applyProtection="1">
      <alignment vertical="center" wrapText="1"/>
      <protection locked="0"/>
    </xf>
    <xf numFmtId="164" fontId="0" fillId="21" borderId="28" xfId="0" applyNumberFormat="1" applyFill="1" applyBorder="1" applyAlignment="1" applyProtection="1">
      <alignment vertical="center"/>
      <protection locked="0"/>
    </xf>
    <xf numFmtId="164" fontId="0" fillId="20" borderId="29" xfId="0" applyNumberFormat="1" applyFill="1" applyBorder="1" applyAlignment="1" applyProtection="1">
      <alignment vertical="center" wrapText="1"/>
      <protection locked="0"/>
    </xf>
    <xf numFmtId="0" fontId="37" fillId="19" borderId="31" xfId="0" applyFont="1" applyFill="1" applyBorder="1" applyAlignment="1">
      <alignment horizontal="center" vertical="center"/>
    </xf>
    <xf numFmtId="3" fontId="37" fillId="19" borderId="32" xfId="0" applyNumberFormat="1" applyFont="1" applyFill="1" applyBorder="1" applyAlignment="1">
      <alignment horizontal="center" vertical="center"/>
    </xf>
    <xf numFmtId="170" fontId="37" fillId="19" borderId="32" xfId="0" applyNumberFormat="1" applyFont="1" applyFill="1" applyBorder="1" applyAlignment="1" applyProtection="1">
      <alignment vertical="center" wrapText="1"/>
      <protection locked="0"/>
    </xf>
    <xf numFmtId="164" fontId="37" fillId="19" borderId="32" xfId="0" applyNumberFormat="1" applyFont="1" applyFill="1" applyBorder="1" applyAlignment="1" applyProtection="1">
      <alignment vertical="center" wrapText="1"/>
      <protection locked="0"/>
    </xf>
    <xf numFmtId="164" fontId="37" fillId="19" borderId="33" xfId="0" applyNumberFormat="1" applyFont="1" applyFill="1" applyBorder="1" applyAlignment="1" applyProtection="1">
      <alignment vertical="center" wrapText="1"/>
      <protection locked="0"/>
    </xf>
    <xf numFmtId="43" fontId="40" fillId="18" borderId="38" xfId="0" applyNumberFormat="1" applyFont="1" applyFill="1" applyBorder="1" applyAlignment="1" applyProtection="1">
      <alignment vertical="center" wrapText="1"/>
      <protection locked="0"/>
    </xf>
    <xf numFmtId="43" fontId="0" fillId="0" borderId="0" xfId="0" applyNumberFormat="1"/>
    <xf numFmtId="0" fontId="0" fillId="0" borderId="0" xfId="0"/>
    <xf numFmtId="0" fontId="17" fillId="0" borderId="0" xfId="0" applyFont="1" applyAlignment="1">
      <alignment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49" xfId="0" applyNumberFormat="1" applyFont="1" applyBorder="1" applyAlignment="1">
      <alignment horizontal="left" vertical="center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 applyProtection="1">
      <alignment horizontal="center" vertical="center" wrapText="1"/>
      <protection locked="0"/>
    </xf>
    <xf numFmtId="164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49" fontId="19" fillId="0" borderId="48" xfId="0" applyNumberFormat="1" applyFont="1" applyBorder="1" applyAlignment="1">
      <alignment horizontal="left" vertical="center"/>
    </xf>
    <xf numFmtId="170" fontId="21" fillId="0" borderId="50" xfId="0" applyNumberFormat="1" applyFont="1" applyBorder="1" applyAlignment="1">
      <alignment horizontal="center" vertical="center" wrapText="1"/>
    </xf>
    <xf numFmtId="49" fontId="21" fillId="0" borderId="38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48" xfId="0" applyNumberFormat="1" applyFont="1" applyBorder="1" applyAlignment="1">
      <alignment horizontal="left" vertical="center"/>
    </xf>
    <xf numFmtId="49" fontId="19" fillId="0" borderId="49" xfId="0" applyNumberFormat="1" applyFont="1" applyBorder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49" fontId="21" fillId="0" borderId="38" xfId="0" applyNumberFormat="1" applyFont="1" applyBorder="1" applyAlignment="1">
      <alignment horizontal="center" vertical="center" wrapText="1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48" xfId="0" applyNumberFormat="1" applyFont="1" applyBorder="1" applyAlignment="1">
      <alignment horizontal="left" vertical="center"/>
    </xf>
    <xf numFmtId="49" fontId="19" fillId="0" borderId="49" xfId="0" applyNumberFormat="1" applyFont="1" applyBorder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49" fontId="21" fillId="0" borderId="38" xfId="0" applyNumberFormat="1" applyFont="1" applyBorder="1" applyAlignment="1">
      <alignment horizontal="center" vertical="center" wrapText="1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48" xfId="0" applyNumberFormat="1" applyFont="1" applyBorder="1" applyAlignment="1">
      <alignment horizontal="left" vertical="center"/>
    </xf>
    <xf numFmtId="49" fontId="19" fillId="0" borderId="49" xfId="0" applyNumberFormat="1" applyFont="1" applyBorder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49" fontId="21" fillId="0" borderId="38" xfId="0" applyNumberFormat="1" applyFont="1" applyBorder="1" applyAlignment="1">
      <alignment horizontal="center" vertical="center" wrapText="1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48" xfId="0" applyNumberFormat="1" applyFont="1" applyBorder="1" applyAlignment="1">
      <alignment horizontal="left" vertical="center"/>
    </xf>
    <xf numFmtId="49" fontId="19" fillId="0" borderId="49" xfId="0" applyNumberFormat="1" applyFont="1" applyBorder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49" fontId="21" fillId="0" borderId="38" xfId="0" applyNumberFormat="1" applyFont="1" applyBorder="1" applyAlignment="1">
      <alignment horizontal="center" vertical="center" wrapText="1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48" xfId="0" applyNumberFormat="1" applyFont="1" applyBorder="1" applyAlignment="1">
      <alignment horizontal="left" vertical="center"/>
    </xf>
    <xf numFmtId="49" fontId="19" fillId="0" borderId="49" xfId="0" applyNumberFormat="1" applyFont="1" applyBorder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49" fontId="21" fillId="0" borderId="38" xfId="0" applyNumberFormat="1" applyFont="1" applyBorder="1" applyAlignment="1">
      <alignment horizontal="center" vertical="center" wrapText="1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48" xfId="0" applyNumberFormat="1" applyFont="1" applyBorder="1" applyAlignment="1">
      <alignment horizontal="left" vertical="center"/>
    </xf>
    <xf numFmtId="49" fontId="19" fillId="0" borderId="49" xfId="0" applyNumberFormat="1" applyFont="1" applyBorder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49" fontId="21" fillId="0" borderId="38" xfId="0" applyNumberFormat="1" applyFont="1" applyBorder="1" applyAlignment="1">
      <alignment horizontal="center" vertical="center" wrapText="1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48" xfId="0" applyNumberFormat="1" applyFont="1" applyBorder="1" applyAlignment="1">
      <alignment horizontal="left" vertical="center"/>
    </xf>
    <xf numFmtId="49" fontId="19" fillId="0" borderId="49" xfId="0" applyNumberFormat="1" applyFont="1" applyBorder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49" fontId="21" fillId="0" borderId="38" xfId="0" applyNumberFormat="1" applyFont="1" applyBorder="1" applyAlignment="1">
      <alignment horizontal="center" vertical="center" wrapText="1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48" xfId="0" applyNumberFormat="1" applyFont="1" applyBorder="1" applyAlignment="1">
      <alignment horizontal="left" vertical="center"/>
    </xf>
    <xf numFmtId="49" fontId="19" fillId="0" borderId="49" xfId="0" applyNumberFormat="1" applyFont="1" applyBorder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49" fontId="21" fillId="0" borderId="38" xfId="0" applyNumberFormat="1" applyFont="1" applyBorder="1" applyAlignment="1">
      <alignment horizontal="center" vertical="center" wrapText="1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3" fontId="27" fillId="0" borderId="21" xfId="0" applyNumberFormat="1" applyFont="1" applyBorder="1" applyAlignment="1">
      <alignment horizontal="right" vertical="center" wrapText="1"/>
    </xf>
    <xf numFmtId="43" fontId="27" fillId="0" borderId="25" xfId="0" applyNumberFormat="1" applyFont="1" applyBorder="1" applyAlignment="1">
      <alignment horizontal="right" vertical="center" wrapText="1"/>
    </xf>
    <xf numFmtId="43" fontId="27" fillId="0" borderId="29" xfId="0" applyNumberFormat="1" applyFont="1" applyBorder="1" applyAlignment="1">
      <alignment horizontal="right" vertical="center" wrapText="1"/>
    </xf>
    <xf numFmtId="0" fontId="20" fillId="17" borderId="13" xfId="0" applyFont="1" applyFill="1" applyBorder="1" applyAlignment="1">
      <alignment horizontal="center" vertical="center" wrapText="1"/>
    </xf>
    <xf numFmtId="0" fontId="20" fillId="17" borderId="1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7" fillId="0" borderId="8" xfId="0" applyFont="1" applyBorder="1" applyAlignment="1">
      <alignment horizontal="center"/>
    </xf>
    <xf numFmtId="0" fontId="20" fillId="17" borderId="9" xfId="0" applyFont="1" applyFill="1" applyBorder="1" applyAlignment="1">
      <alignment horizontal="center" vertical="center" wrapText="1"/>
    </xf>
    <xf numFmtId="0" fontId="20" fillId="17" borderId="10" xfId="0" applyFont="1" applyFill="1" applyBorder="1" applyAlignment="1">
      <alignment horizontal="center" vertical="center" wrapText="1"/>
    </xf>
    <xf numFmtId="0" fontId="20" fillId="17" borderId="11" xfId="0" applyFont="1" applyFill="1" applyBorder="1" applyAlignment="1">
      <alignment horizontal="center" vertical="center" wrapText="1"/>
    </xf>
    <xf numFmtId="0" fontId="20" fillId="17" borderId="12" xfId="0" applyFont="1" applyFill="1" applyBorder="1" applyAlignment="1">
      <alignment horizontal="center" vertical="center" wrapText="1"/>
    </xf>
    <xf numFmtId="0" fontId="20" fillId="17" borderId="15" xfId="0" applyFont="1" applyFill="1" applyBorder="1" applyAlignment="1">
      <alignment horizontal="center" vertical="center" wrapText="1"/>
    </xf>
    <xf numFmtId="0" fontId="20" fillId="17" borderId="16" xfId="0" applyFont="1" applyFill="1" applyBorder="1" applyAlignment="1">
      <alignment horizontal="center" vertical="center" wrapText="1"/>
    </xf>
    <xf numFmtId="0" fontId="28" fillId="17" borderId="13" xfId="0" applyFont="1" applyFill="1" applyBorder="1" applyAlignment="1">
      <alignment horizontal="center" vertical="center" wrapText="1"/>
    </xf>
    <xf numFmtId="0" fontId="28" fillId="17" borderId="16" xfId="0" applyFont="1" applyFill="1" applyBorder="1" applyAlignment="1">
      <alignment horizontal="center" vertical="center" wrapText="1"/>
    </xf>
    <xf numFmtId="0" fontId="28" fillId="17" borderId="14" xfId="0" applyFont="1" applyFill="1" applyBorder="1" applyAlignment="1">
      <alignment horizontal="center" vertical="center" wrapText="1"/>
    </xf>
    <xf numFmtId="0" fontId="28" fillId="17" borderId="1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32" fillId="19" borderId="15" xfId="0" applyFont="1" applyFill="1" applyBorder="1" applyAlignment="1">
      <alignment horizontal="center" vertical="center"/>
    </xf>
    <xf numFmtId="0" fontId="32" fillId="19" borderId="37" xfId="0" applyFont="1" applyFill="1" applyBorder="1" applyAlignment="1">
      <alignment horizontal="center" vertical="center"/>
    </xf>
    <xf numFmtId="0" fontId="28" fillId="17" borderId="9" xfId="0" applyFont="1" applyFill="1" applyBorder="1" applyAlignment="1">
      <alignment horizontal="center" vertical="center" wrapText="1"/>
    </xf>
    <xf numFmtId="0" fontId="28" fillId="17" borderId="10" xfId="0" applyFont="1" applyFill="1" applyBorder="1" applyAlignment="1">
      <alignment horizontal="center" vertical="center" wrapText="1"/>
    </xf>
    <xf numFmtId="0" fontId="28" fillId="17" borderId="11" xfId="0" applyFont="1" applyFill="1" applyBorder="1" applyAlignment="1">
      <alignment horizontal="center" vertical="center" wrapText="1"/>
    </xf>
    <xf numFmtId="0" fontId="28" fillId="17" borderId="12" xfId="0" applyFont="1" applyFill="1" applyBorder="1" applyAlignment="1">
      <alignment horizontal="center" vertical="center" wrapText="1"/>
    </xf>
    <xf numFmtId="0" fontId="28" fillId="17" borderId="1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37" fillId="17" borderId="12" xfId="0" applyFont="1" applyFill="1" applyBorder="1" applyAlignment="1">
      <alignment horizontal="center" vertical="center" wrapText="1"/>
    </xf>
    <xf numFmtId="0" fontId="37" fillId="17" borderId="15" xfId="0" applyFont="1" applyFill="1" applyBorder="1" applyAlignment="1">
      <alignment horizontal="center" vertical="center" wrapText="1"/>
    </xf>
    <xf numFmtId="0" fontId="37" fillId="17" borderId="13" xfId="0" applyFont="1" applyFill="1" applyBorder="1" applyAlignment="1">
      <alignment horizontal="center" vertical="center" wrapText="1"/>
    </xf>
    <xf numFmtId="0" fontId="37" fillId="17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37" fillId="17" borderId="9" xfId="0" applyFont="1" applyFill="1" applyBorder="1" applyAlignment="1">
      <alignment horizontal="center" vertical="center" wrapText="1"/>
    </xf>
    <xf numFmtId="0" fontId="37" fillId="17" borderId="10" xfId="0" applyFont="1" applyFill="1" applyBorder="1" applyAlignment="1">
      <alignment horizontal="center" vertical="center" wrapText="1"/>
    </xf>
    <xf numFmtId="49" fontId="21" fillId="0" borderId="30" xfId="0" applyNumberFormat="1" applyFont="1" applyBorder="1" applyAlignment="1">
      <alignment horizontal="justify" vertical="center" wrapText="1"/>
    </xf>
    <xf numFmtId="49" fontId="21" fillId="0" borderId="50" xfId="0" applyNumberFormat="1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0" fillId="17" borderId="31" xfId="0" applyFont="1" applyFill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0" fontId="24" fillId="0" borderId="34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wrapText="1"/>
    </xf>
    <xf numFmtId="0" fontId="23" fillId="17" borderId="31" xfId="0" applyFont="1" applyFill="1" applyBorder="1" applyAlignment="1">
      <alignment horizontal="center" vertical="center" wrapText="1"/>
    </xf>
    <xf numFmtId="0" fontId="23" fillId="17" borderId="32" xfId="0" applyFont="1" applyFill="1" applyBorder="1" applyAlignment="1">
      <alignment horizontal="center" vertical="center" wrapText="1"/>
    </xf>
    <xf numFmtId="0" fontId="23" fillId="17" borderId="33" xfId="0" applyFont="1" applyFill="1" applyBorder="1" applyAlignment="1">
      <alignment horizontal="center" vertical="center" wrapText="1"/>
    </xf>
  </cellXfs>
  <cellStyles count="75">
    <cellStyle name="Normal" xfId="0" builtinId="0" customBuiltin="1"/>
    <cellStyle name="Normal 10" xfId="8"/>
    <cellStyle name="Normal 11" xfId="65"/>
    <cellStyle name="Normal 12" xfId="61"/>
    <cellStyle name="Normal 13" xfId="66"/>
    <cellStyle name="Normal 14" xfId="36"/>
    <cellStyle name="Normal 15" xfId="54"/>
    <cellStyle name="Normal 16" xfId="9"/>
    <cellStyle name="Normal 17" xfId="18"/>
    <cellStyle name="Normal 18" xfId="20"/>
    <cellStyle name="Normal 19" xfId="21"/>
    <cellStyle name="Normal 2" xfId="68"/>
    <cellStyle name="Normal 20" xfId="12"/>
    <cellStyle name="Normal 21" xfId="73"/>
    <cellStyle name="Normal 22" xfId="40"/>
    <cellStyle name="Normal 23" xfId="41"/>
    <cellStyle name="Normal 24" xfId="60"/>
    <cellStyle name="Normal 25" xfId="51"/>
    <cellStyle name="Normal 26" xfId="6"/>
    <cellStyle name="Normal 27" xfId="1"/>
    <cellStyle name="Normal 28" xfId="52"/>
    <cellStyle name="Normal 29" xfId="67"/>
    <cellStyle name="Normal 3" xfId="25"/>
    <cellStyle name="Normal 30" xfId="55"/>
    <cellStyle name="Normal 31" xfId="2"/>
    <cellStyle name="Normal 32" xfId="56"/>
    <cellStyle name="Normal 33" xfId="24"/>
    <cellStyle name="Normal 34" xfId="53"/>
    <cellStyle name="Normal 35" xfId="3"/>
    <cellStyle name="Normal 36" xfId="42"/>
    <cellStyle name="Normal 37" xfId="28"/>
    <cellStyle name="Normal 38" xfId="70"/>
    <cellStyle name="Normal 39" xfId="4"/>
    <cellStyle name="Normal 4" xfId="29"/>
    <cellStyle name="Normal 40" xfId="32"/>
    <cellStyle name="Normal 41" xfId="30"/>
    <cellStyle name="Normal 42" xfId="47"/>
    <cellStyle name="Normal 43" xfId="69"/>
    <cellStyle name="Normal 44" xfId="19"/>
    <cellStyle name="Normal 45" xfId="38"/>
    <cellStyle name="Normal 46" xfId="33"/>
    <cellStyle name="Normal 47" xfId="71"/>
    <cellStyle name="Normal 48" xfId="72"/>
    <cellStyle name="Normal 49" xfId="64"/>
    <cellStyle name="Normal 5" xfId="15"/>
    <cellStyle name="Normal 50" xfId="45"/>
    <cellStyle name="Normal 51" xfId="57"/>
    <cellStyle name="Normal 52" xfId="22"/>
    <cellStyle name="Normal 53" xfId="23"/>
    <cellStyle name="Normal 54" xfId="74"/>
    <cellStyle name="Normal 55" xfId="63"/>
    <cellStyle name="Normal 56" xfId="10"/>
    <cellStyle name="Normal 57" xfId="7"/>
    <cellStyle name="Normal 58" xfId="34"/>
    <cellStyle name="Normal 59" xfId="14"/>
    <cellStyle name="Normal 6" xfId="31"/>
    <cellStyle name="Normal 60" xfId="27"/>
    <cellStyle name="Normal 61" xfId="35"/>
    <cellStyle name="Normal 62" xfId="39"/>
    <cellStyle name="Normal 63" xfId="62"/>
    <cellStyle name="Normal 64" xfId="17"/>
    <cellStyle name="Normal 65" xfId="43"/>
    <cellStyle name="Normal 66" xfId="37"/>
    <cellStyle name="Normal 67" xfId="49"/>
    <cellStyle name="Normal 68" xfId="50"/>
    <cellStyle name="Normal 69" xfId="5"/>
    <cellStyle name="Normal 7" xfId="58"/>
    <cellStyle name="Normal 70" xfId="16"/>
    <cellStyle name="Normal 71" xfId="48"/>
    <cellStyle name="Normal 72" xfId="13"/>
    <cellStyle name="Normal 73" xfId="11"/>
    <cellStyle name="Normal 74" xfId="46"/>
    <cellStyle name="Normal 8" xfId="26"/>
    <cellStyle name="Normal 9" xfId="59"/>
    <cellStyle name="Separador de milhares" xfId="44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ux&#237;lio%20Transporte%20-%20Execu&#231;&#227;o%202025%20-%20Janeiro%20a%20Dezembro_20.1.202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T - 2025"/>
    </sheetNames>
    <sheetDataSet>
      <sheetData sheetId="0">
        <row r="42">
          <cell r="S42">
            <v>5297839.76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2"/>
  <sheetViews>
    <sheetView showGridLines="0" tabSelected="1" topLeftCell="A25" workbookViewId="0">
      <selection activeCell="C4" sqref="C4"/>
    </sheetView>
  </sheetViews>
  <sheetFormatPr defaultRowHeight="12"/>
  <cols>
    <col min="1" max="2" width="20.7109375" style="34" customWidth="1"/>
    <col min="3" max="9" width="30.7109375" style="34" customWidth="1"/>
    <col min="10" max="16384" width="9.140625" style="34"/>
  </cols>
  <sheetData>
    <row r="1" spans="1:9" s="1" customFormat="1" ht="39.75" customHeight="1">
      <c r="A1" s="2" t="s">
        <v>0</v>
      </c>
      <c r="B1" s="3"/>
      <c r="C1" s="3"/>
      <c r="D1" s="3"/>
    </row>
    <row r="2" spans="1:9" s="4" customFormat="1" ht="39.75" customHeight="1">
      <c r="A2" s="5" t="s">
        <v>1</v>
      </c>
      <c r="B2" s="6"/>
      <c r="C2" s="7" t="s">
        <v>2</v>
      </c>
      <c r="D2" s="6"/>
    </row>
    <row r="3" spans="1:9" s="4" customFormat="1" ht="39.75" customHeight="1">
      <c r="A3" s="5" t="s">
        <v>3</v>
      </c>
      <c r="B3" s="6"/>
      <c r="C3" s="7" t="s">
        <v>4</v>
      </c>
      <c r="D3" s="6"/>
    </row>
    <row r="4" spans="1:9" s="4" customFormat="1" ht="39.75" customHeight="1">
      <c r="A4" s="5" t="s">
        <v>5</v>
      </c>
      <c r="B4" s="6"/>
      <c r="C4" s="8" t="str">
        <f>JE!C4</f>
        <v>DEZEMBRO</v>
      </c>
      <c r="D4" s="9" t="str">
        <f>JE!D4</f>
        <v>2025</v>
      </c>
    </row>
    <row r="5" spans="1:9" s="4" customFormat="1" ht="39.75" customHeight="1">
      <c r="A5" s="383" t="s">
        <v>6</v>
      </c>
      <c r="B5" s="383"/>
      <c r="C5" s="383"/>
      <c r="D5" s="383"/>
      <c r="E5" s="383"/>
      <c r="F5" s="383"/>
      <c r="G5" s="383"/>
      <c r="H5" s="383"/>
      <c r="I5" s="383"/>
    </row>
    <row r="6" spans="1:9" s="1" customFormat="1" ht="39.75" customHeight="1">
      <c r="A6" s="10" t="s">
        <v>7</v>
      </c>
    </row>
    <row r="7" spans="1:9" s="1" customFormat="1" ht="9" customHeight="1">
      <c r="A7" s="384"/>
      <c r="B7" s="384"/>
      <c r="C7" s="384"/>
      <c r="D7" s="384"/>
      <c r="E7" s="384"/>
      <c r="F7" s="384"/>
      <c r="G7" s="384"/>
      <c r="H7" s="384"/>
      <c r="I7" s="384"/>
    </row>
    <row r="8" spans="1:9" ht="39.75" customHeight="1">
      <c r="A8" s="385" t="s">
        <v>8</v>
      </c>
      <c r="B8" s="386"/>
      <c r="C8" s="386" t="s">
        <v>9</v>
      </c>
      <c r="D8" s="386"/>
      <c r="E8" s="386"/>
      <c r="F8" s="386"/>
      <c r="G8" s="386"/>
      <c r="H8" s="386"/>
      <c r="I8" s="387"/>
    </row>
    <row r="9" spans="1:9" ht="24.75" customHeight="1">
      <c r="A9" s="388" t="s">
        <v>10</v>
      </c>
      <c r="B9" s="380" t="s">
        <v>11</v>
      </c>
      <c r="C9" s="380" t="s">
        <v>12</v>
      </c>
      <c r="D9" s="380" t="s">
        <v>13</v>
      </c>
      <c r="E9" s="380" t="s">
        <v>14</v>
      </c>
      <c r="F9" s="380" t="s">
        <v>15</v>
      </c>
      <c r="G9" s="380" t="s">
        <v>16</v>
      </c>
      <c r="H9" s="380"/>
      <c r="I9" s="381"/>
    </row>
    <row r="10" spans="1:9" ht="24.75" customHeight="1">
      <c r="A10" s="389"/>
      <c r="B10" s="390"/>
      <c r="C10" s="390"/>
      <c r="D10" s="390"/>
      <c r="E10" s="390"/>
      <c r="F10" s="390"/>
      <c r="G10" s="11" t="s">
        <v>17</v>
      </c>
      <c r="H10" s="12" t="s">
        <v>18</v>
      </c>
      <c r="I10" s="13" t="s">
        <v>19</v>
      </c>
    </row>
    <row r="11" spans="1:9" ht="24.75" customHeight="1">
      <c r="A11" s="14" t="s">
        <v>20</v>
      </c>
      <c r="B11" s="15" t="s">
        <v>21</v>
      </c>
      <c r="C11" s="16">
        <f>TSE!$D$11</f>
        <v>912</v>
      </c>
      <c r="D11" s="16">
        <f>TSE!$E$11</f>
        <v>163</v>
      </c>
      <c r="E11" s="16">
        <f>TSE!$F$11</f>
        <v>0</v>
      </c>
      <c r="F11" s="16">
        <f>TSE!$G$11</f>
        <v>0</v>
      </c>
      <c r="G11" s="16">
        <f>TSE!$H$11</f>
        <v>1221</v>
      </c>
      <c r="H11" s="16">
        <f>TSE!$I$11</f>
        <v>2069</v>
      </c>
      <c r="I11" s="17">
        <f t="shared" ref="I11:I38" si="0">G11+H11</f>
        <v>3290</v>
      </c>
    </row>
    <row r="12" spans="1:9" ht="24.75" customHeight="1">
      <c r="A12" s="18" t="s">
        <v>22</v>
      </c>
      <c r="B12" s="19" t="s">
        <v>23</v>
      </c>
      <c r="C12" s="20">
        <f>'TRE-AC'!$D$11</f>
        <v>145</v>
      </c>
      <c r="D12" s="20">
        <f>'TRE-AC'!$E$11</f>
        <v>22</v>
      </c>
      <c r="E12" s="20">
        <f>'TRE-AC'!$F$11</f>
        <v>0</v>
      </c>
      <c r="F12" s="20">
        <f>'TRE-AC'!$G$11</f>
        <v>0</v>
      </c>
      <c r="G12" s="20">
        <f>'TRE-AC'!$H$11</f>
        <v>156</v>
      </c>
      <c r="H12" s="20">
        <f>'TRE-AC'!$I$11</f>
        <v>277</v>
      </c>
      <c r="I12" s="21">
        <f t="shared" si="0"/>
        <v>433</v>
      </c>
    </row>
    <row r="13" spans="1:9" ht="24.75" customHeight="1">
      <c r="A13" s="18" t="s">
        <v>24</v>
      </c>
      <c r="B13" s="19" t="s">
        <v>25</v>
      </c>
      <c r="C13" s="20">
        <f>'TRE-AL'!$D$11</f>
        <v>316</v>
      </c>
      <c r="D13" s="20">
        <f>'TRE-AL'!$E$11</f>
        <v>58</v>
      </c>
      <c r="E13" s="20">
        <f>'TRE-AL'!$F$11</f>
        <v>48</v>
      </c>
      <c r="F13" s="20">
        <f>'TRE-AL'!$G$11</f>
        <v>0</v>
      </c>
      <c r="G13" s="20">
        <f>'TRE-AL'!$H$11</f>
        <v>352</v>
      </c>
      <c r="H13" s="20">
        <f>'TRE-AL'!$I$11</f>
        <v>521</v>
      </c>
      <c r="I13" s="21">
        <f t="shared" si="0"/>
        <v>873</v>
      </c>
    </row>
    <row r="14" spans="1:9" ht="24.75" customHeight="1">
      <c r="A14" s="18" t="s">
        <v>26</v>
      </c>
      <c r="B14" s="19" t="s">
        <v>27</v>
      </c>
      <c r="C14" s="20">
        <f>'TRE-AM'!$D$11</f>
        <v>383</v>
      </c>
      <c r="D14" s="20">
        <f>'TRE-AM'!$E$11</f>
        <v>66</v>
      </c>
      <c r="E14" s="20">
        <f>'TRE-AM'!$F$11</f>
        <v>9</v>
      </c>
      <c r="F14" s="20">
        <f>'TRE-AM'!$G$11</f>
        <v>0</v>
      </c>
      <c r="G14" s="20">
        <f>'TRE-AM'!$H$11</f>
        <v>425</v>
      </c>
      <c r="H14" s="20">
        <f>'TRE-AM'!$I$11</f>
        <v>982</v>
      </c>
      <c r="I14" s="21">
        <f t="shared" si="0"/>
        <v>1407</v>
      </c>
    </row>
    <row r="15" spans="1:9" ht="24.75" customHeight="1">
      <c r="A15" s="18" t="s">
        <v>28</v>
      </c>
      <c r="B15" s="19" t="s">
        <v>29</v>
      </c>
      <c r="C15" s="20">
        <f>'TRE-BA'!$D$11</f>
        <v>969</v>
      </c>
      <c r="D15" s="20">
        <f>'TRE-BA'!$E$11</f>
        <v>126</v>
      </c>
      <c r="E15" s="20">
        <f>'TRE-BA'!$F$11</f>
        <v>57</v>
      </c>
      <c r="F15" s="20">
        <f>'TRE-BA'!$G$11</f>
        <v>0</v>
      </c>
      <c r="G15" s="20">
        <f>'TRE-BA'!$H$11</f>
        <v>1111</v>
      </c>
      <c r="H15" s="20">
        <f>'TRE-BA'!$I$11</f>
        <v>1169</v>
      </c>
      <c r="I15" s="21">
        <f t="shared" si="0"/>
        <v>2280</v>
      </c>
    </row>
    <row r="16" spans="1:9" s="22" customFormat="1" ht="24.75" customHeight="1">
      <c r="A16" s="18" t="s">
        <v>30</v>
      </c>
      <c r="B16" s="19" t="s">
        <v>31</v>
      </c>
      <c r="C16" s="20">
        <f>'TRE-CE'!$D$11</f>
        <v>785</v>
      </c>
      <c r="D16" s="20">
        <f>'TRE-CE'!$E$11</f>
        <v>107</v>
      </c>
      <c r="E16" s="20">
        <f>'TRE-CE'!$F$11</f>
        <v>20</v>
      </c>
      <c r="F16" s="20">
        <f>'TRE-CE'!$G$11</f>
        <v>0</v>
      </c>
      <c r="G16" s="20">
        <f>'TRE-CE'!$H$11</f>
        <v>725</v>
      </c>
      <c r="H16" s="20">
        <f>'TRE-CE'!$I$11</f>
        <v>868</v>
      </c>
      <c r="I16" s="21">
        <f t="shared" si="0"/>
        <v>1593</v>
      </c>
    </row>
    <row r="17" spans="1:9" ht="24.75" customHeight="1">
      <c r="A17" s="18" t="s">
        <v>32</v>
      </c>
      <c r="B17" s="19" t="s">
        <v>33</v>
      </c>
      <c r="C17" s="20">
        <f>'TRE-DF'!$D$11</f>
        <v>268</v>
      </c>
      <c r="D17" s="20">
        <f>'TRE-DF'!$E$11</f>
        <v>42</v>
      </c>
      <c r="E17" s="20">
        <f>'TRE-DF'!$F$11</f>
        <v>7</v>
      </c>
      <c r="F17" s="20">
        <f>'TRE-DF'!$G$11</f>
        <v>0</v>
      </c>
      <c r="G17" s="20">
        <f>'TRE-DF'!$H$11</f>
        <v>396</v>
      </c>
      <c r="H17" s="20">
        <f>'TRE-DF'!$I$11</f>
        <v>683</v>
      </c>
      <c r="I17" s="21">
        <f t="shared" si="0"/>
        <v>1079</v>
      </c>
    </row>
    <row r="18" spans="1:9" ht="24.75" customHeight="1">
      <c r="A18" s="18" t="s">
        <v>34</v>
      </c>
      <c r="B18" s="19" t="s">
        <v>35</v>
      </c>
      <c r="C18" s="20">
        <f>'TRE-ES'!$D$11</f>
        <v>342</v>
      </c>
      <c r="D18" s="20">
        <f>'TRE-ES'!$E$11</f>
        <v>59</v>
      </c>
      <c r="E18" s="20">
        <f>'TRE-ES'!$F$11</f>
        <v>5</v>
      </c>
      <c r="F18" s="20">
        <f>'TRE-ES'!$G$11</f>
        <v>0</v>
      </c>
      <c r="G18" s="20">
        <f>'TRE-ES'!$H$11</f>
        <v>402</v>
      </c>
      <c r="H18" s="20">
        <f>'TRE-ES'!$I$11</f>
        <v>591</v>
      </c>
      <c r="I18" s="21">
        <f t="shared" si="0"/>
        <v>993</v>
      </c>
    </row>
    <row r="19" spans="1:9" ht="24.75" customHeight="1">
      <c r="A19" s="18" t="s">
        <v>36</v>
      </c>
      <c r="B19" s="19" t="s">
        <v>37</v>
      </c>
      <c r="C19" s="20">
        <f>'TRE-GO'!$D$11</f>
        <v>537</v>
      </c>
      <c r="D19" s="20">
        <f>'TRE-GO'!$E$11</f>
        <v>92</v>
      </c>
      <c r="E19" s="20">
        <f>'TRE-GO'!$F$11</f>
        <v>10</v>
      </c>
      <c r="F19" s="20">
        <f>'TRE-GO'!$G$11</f>
        <v>0</v>
      </c>
      <c r="G19" s="20">
        <f>'TRE-GO'!$H$11</f>
        <v>576</v>
      </c>
      <c r="H19" s="20">
        <f>'TRE-GO'!$I$11</f>
        <v>907</v>
      </c>
      <c r="I19" s="21">
        <f t="shared" si="0"/>
        <v>1483</v>
      </c>
    </row>
    <row r="20" spans="1:9" ht="24.75" customHeight="1">
      <c r="A20" s="18" t="s">
        <v>38</v>
      </c>
      <c r="B20" s="19" t="s">
        <v>39</v>
      </c>
      <c r="C20" s="20">
        <f>'TRE-MA'!$D$11</f>
        <v>555</v>
      </c>
      <c r="D20" s="20">
        <f>'TRE-MA'!$E$11</f>
        <v>126</v>
      </c>
      <c r="E20" s="20">
        <f>'TRE-MA'!$F$11</f>
        <v>6</v>
      </c>
      <c r="F20" s="20">
        <f>'TRE-MA'!$G$11</f>
        <v>0</v>
      </c>
      <c r="G20" s="20">
        <f>'TRE-MA'!$H$11</f>
        <v>583</v>
      </c>
      <c r="H20" s="20">
        <f>'TRE-MA'!$I$11</f>
        <v>1112</v>
      </c>
      <c r="I20" s="21">
        <f t="shared" si="0"/>
        <v>1695</v>
      </c>
    </row>
    <row r="21" spans="1:9" ht="24.75" customHeight="1">
      <c r="A21" s="18" t="s">
        <v>40</v>
      </c>
      <c r="B21" s="19" t="s">
        <v>41</v>
      </c>
      <c r="C21" s="20">
        <f>'TRE-MT'!$D$11</f>
        <v>343</v>
      </c>
      <c r="D21" s="20">
        <f>'TRE-MT'!$E$11</f>
        <v>66</v>
      </c>
      <c r="E21" s="20">
        <f>'TRE-MT'!$F$11</f>
        <v>0</v>
      </c>
      <c r="F21" s="20">
        <f>'TRE-MT'!$G$11</f>
        <v>0</v>
      </c>
      <c r="G21" s="20">
        <f>'TRE-MT'!$H$11</f>
        <v>355</v>
      </c>
      <c r="H21" s="20">
        <f>'TRE-MT'!$I$11</f>
        <v>574</v>
      </c>
      <c r="I21" s="21">
        <f t="shared" si="0"/>
        <v>929</v>
      </c>
    </row>
    <row r="22" spans="1:9" ht="24.75" customHeight="1">
      <c r="A22" s="18" t="s">
        <v>42</v>
      </c>
      <c r="B22" s="19" t="s">
        <v>43</v>
      </c>
      <c r="C22" s="20">
        <f>'TRE-MS'!$D$11</f>
        <v>322</v>
      </c>
      <c r="D22" s="20">
        <f>'TRE-MS'!$E$11</f>
        <v>46</v>
      </c>
      <c r="E22" s="20">
        <f>'TRE-MS'!$F$11</f>
        <v>0</v>
      </c>
      <c r="F22" s="20">
        <f>'TRE-MS'!$G$11</f>
        <v>0</v>
      </c>
      <c r="G22" s="20">
        <f>'TRE-MS'!$H$11</f>
        <v>358</v>
      </c>
      <c r="H22" s="20">
        <f>'TRE-MS'!$I$11</f>
        <v>488</v>
      </c>
      <c r="I22" s="21">
        <f t="shared" si="0"/>
        <v>846</v>
      </c>
    </row>
    <row r="23" spans="1:9" ht="24.75" customHeight="1">
      <c r="A23" s="18" t="s">
        <v>44</v>
      </c>
      <c r="B23" s="19" t="s">
        <v>45</v>
      </c>
      <c r="C23" s="20">
        <f>'TRE-MG'!$D$11</f>
        <v>1760</v>
      </c>
      <c r="D23" s="20">
        <f>'TRE-MG'!$E$11</f>
        <v>307</v>
      </c>
      <c r="E23" s="20">
        <f>'TRE-MG'!$F$11</f>
        <v>44</v>
      </c>
      <c r="F23" s="20">
        <f>'TRE-MG'!$G$11</f>
        <v>0</v>
      </c>
      <c r="G23" s="20">
        <f>'TRE-MG'!$H$11</f>
        <v>2149</v>
      </c>
      <c r="H23" s="20">
        <f>'TRE-MG'!$I$11</f>
        <v>2935</v>
      </c>
      <c r="I23" s="21">
        <f t="shared" si="0"/>
        <v>5084</v>
      </c>
    </row>
    <row r="24" spans="1:9" ht="24.75" customHeight="1">
      <c r="A24" s="18" t="s">
        <v>46</v>
      </c>
      <c r="B24" s="19" t="s">
        <v>47</v>
      </c>
      <c r="C24" s="20">
        <f>'TRE-PA'!$D$11</f>
        <v>557</v>
      </c>
      <c r="D24" s="20">
        <f>'TRE-PA'!$E$11</f>
        <v>88</v>
      </c>
      <c r="E24" s="20">
        <f>'TRE-PA'!$F$11</f>
        <v>12</v>
      </c>
      <c r="F24" s="20">
        <f>'TRE-PA'!$G$11</f>
        <v>0</v>
      </c>
      <c r="G24" s="20">
        <f>'TRE-PA'!$H$11</f>
        <v>582</v>
      </c>
      <c r="H24" s="20">
        <f>'TRE-PA'!$I$11</f>
        <v>1071</v>
      </c>
      <c r="I24" s="21">
        <f t="shared" si="0"/>
        <v>1653</v>
      </c>
    </row>
    <row r="25" spans="1:9" ht="24.75" customHeight="1">
      <c r="A25" s="18" t="s">
        <v>48</v>
      </c>
      <c r="B25" s="19" t="s">
        <v>49</v>
      </c>
      <c r="C25" s="20">
        <f>'TRE-PB'!$D$11</f>
        <v>445</v>
      </c>
      <c r="D25" s="20">
        <f>'TRE-PB'!$E$11</f>
        <v>80</v>
      </c>
      <c r="E25" s="20">
        <f>'TRE-PB'!$F$11</f>
        <v>0</v>
      </c>
      <c r="F25" s="20">
        <f>'TRE-PB'!$G$11</f>
        <v>0</v>
      </c>
      <c r="G25" s="20">
        <f>'TRE-PB'!$H$11</f>
        <v>454</v>
      </c>
      <c r="H25" s="20">
        <f>'TRE-PB'!$I$11</f>
        <v>746</v>
      </c>
      <c r="I25" s="21">
        <f t="shared" si="0"/>
        <v>1200</v>
      </c>
    </row>
    <row r="26" spans="1:9" ht="24.75" customHeight="1">
      <c r="A26" s="18" t="s">
        <v>50</v>
      </c>
      <c r="B26" s="19" t="s">
        <v>51</v>
      </c>
      <c r="C26" s="20">
        <f>'TRE-PR'!$D$11</f>
        <v>877</v>
      </c>
      <c r="D26" s="20">
        <f>'TRE-PR'!$E$11</f>
        <v>170</v>
      </c>
      <c r="E26" s="20">
        <f>'TRE-PR'!$F$11</f>
        <v>42</v>
      </c>
      <c r="F26" s="20">
        <f>'TRE-PR'!$G$11</f>
        <v>0</v>
      </c>
      <c r="G26" s="20">
        <f>'TRE-PR'!$H$11</f>
        <v>1020</v>
      </c>
      <c r="H26" s="20">
        <f>'TRE-PR'!$I$11</f>
        <v>1361</v>
      </c>
      <c r="I26" s="21">
        <f t="shared" si="0"/>
        <v>2381</v>
      </c>
    </row>
    <row r="27" spans="1:9" ht="24.75" customHeight="1">
      <c r="A27" s="18" t="s">
        <v>52</v>
      </c>
      <c r="B27" s="19" t="s">
        <v>53</v>
      </c>
      <c r="C27" s="20">
        <f>'TRE-PE'!$D$11</f>
        <v>816</v>
      </c>
      <c r="D27" s="20">
        <f>'TRE-PE'!$E$11</f>
        <v>131</v>
      </c>
      <c r="E27" s="20">
        <f>'TRE-PE'!$F$11</f>
        <v>45</v>
      </c>
      <c r="F27" s="20">
        <f>'TRE-PE'!$G$11</f>
        <v>0</v>
      </c>
      <c r="G27" s="20">
        <f>'TRE-PE'!$H$11</f>
        <v>881</v>
      </c>
      <c r="H27" s="20">
        <f>'TRE-PE'!$I$11</f>
        <v>1112</v>
      </c>
      <c r="I27" s="21">
        <f t="shared" si="0"/>
        <v>1993</v>
      </c>
    </row>
    <row r="28" spans="1:9" ht="24.75" customHeight="1">
      <c r="A28" s="18" t="s">
        <v>54</v>
      </c>
      <c r="B28" s="19" t="s">
        <v>55</v>
      </c>
      <c r="C28" s="20">
        <f>'TRE-PI'!$D$11</f>
        <v>487</v>
      </c>
      <c r="D28" s="20">
        <f>'TRE-PI'!$E$11</f>
        <v>104</v>
      </c>
      <c r="E28" s="20">
        <f>'TRE-PI'!$F$11</f>
        <v>11</v>
      </c>
      <c r="F28" s="20">
        <f>'TRE-PI'!$G$11</f>
        <v>0</v>
      </c>
      <c r="G28" s="20">
        <f>'TRE-PI'!$H$11</f>
        <v>481</v>
      </c>
      <c r="H28" s="20">
        <f>'TRE-PI'!$I$11</f>
        <v>799</v>
      </c>
      <c r="I28" s="21">
        <f t="shared" si="0"/>
        <v>1280</v>
      </c>
    </row>
    <row r="29" spans="1:9" ht="24.75" customHeight="1">
      <c r="A29" s="18" t="s">
        <v>56</v>
      </c>
      <c r="B29" s="19" t="s">
        <v>57</v>
      </c>
      <c r="C29" s="20">
        <f>'TRE-RJ'!$D$11</f>
        <v>1279</v>
      </c>
      <c r="D29" s="20">
        <f>'TRE-RJ'!$E$11</f>
        <v>161</v>
      </c>
      <c r="E29" s="20">
        <f>'TRE-RJ'!$F$11</f>
        <v>419</v>
      </c>
      <c r="F29" s="20">
        <f>'TRE-RJ'!$G$11</f>
        <v>0</v>
      </c>
      <c r="G29" s="20">
        <f>'TRE-RJ'!$H$11</f>
        <v>1646</v>
      </c>
      <c r="H29" s="20">
        <f>'TRE-RJ'!$I$11</f>
        <v>2404</v>
      </c>
      <c r="I29" s="21">
        <f t="shared" si="0"/>
        <v>4050</v>
      </c>
    </row>
    <row r="30" spans="1:9" ht="24.75" customHeight="1">
      <c r="A30" s="18" t="s">
        <v>58</v>
      </c>
      <c r="B30" s="19" t="s">
        <v>59</v>
      </c>
      <c r="C30" s="20">
        <f>'TRE-RN'!$D$11</f>
        <v>445</v>
      </c>
      <c r="D30" s="20">
        <f>'TRE-RN'!$E$11</f>
        <v>78</v>
      </c>
      <c r="E30" s="20">
        <f>'TRE-RN'!$F$11</f>
        <v>0</v>
      </c>
      <c r="F30" s="20">
        <f>'TRE-RN'!$G$11</f>
        <v>0</v>
      </c>
      <c r="G30" s="20">
        <f>'TRE-RN'!$H$11</f>
        <v>460</v>
      </c>
      <c r="H30" s="20">
        <f>'TRE-RN'!$I$11</f>
        <v>683</v>
      </c>
      <c r="I30" s="21">
        <f t="shared" si="0"/>
        <v>1143</v>
      </c>
    </row>
    <row r="31" spans="1:9" ht="24.75" customHeight="1">
      <c r="A31" s="18" t="s">
        <v>60</v>
      </c>
      <c r="B31" s="19" t="s">
        <v>61</v>
      </c>
      <c r="C31" s="20">
        <f>'TRE-RS'!$D$11</f>
        <v>817</v>
      </c>
      <c r="D31" s="20">
        <f>'TRE-RS'!$E$11</f>
        <v>119</v>
      </c>
      <c r="E31" s="20">
        <f>'TRE-RS'!$F$11</f>
        <v>38</v>
      </c>
      <c r="F31" s="20">
        <f>'TRE-RS'!$G$11</f>
        <v>0</v>
      </c>
      <c r="G31" s="20">
        <f>'TRE-RS'!$H$11</f>
        <v>1003</v>
      </c>
      <c r="H31" s="20">
        <f>'TRE-RS'!$I$11</f>
        <v>1102</v>
      </c>
      <c r="I31" s="21">
        <f t="shared" si="0"/>
        <v>2105</v>
      </c>
    </row>
    <row r="32" spans="1:9" ht="24.75" customHeight="1">
      <c r="A32" s="18" t="s">
        <v>62</v>
      </c>
      <c r="B32" s="19" t="s">
        <v>63</v>
      </c>
      <c r="C32" s="20">
        <f>'TRE-RO'!$D$11</f>
        <v>279</v>
      </c>
      <c r="D32" s="20">
        <f>'TRE-RO'!$E$11</f>
        <v>56</v>
      </c>
      <c r="E32" s="20">
        <f>'TRE-RO'!$F$11</f>
        <v>0</v>
      </c>
      <c r="F32" s="20">
        <f>'TRE-RO'!$G$11</f>
        <v>0</v>
      </c>
      <c r="G32" s="20">
        <f>'TRE-RO'!$H$11</f>
        <v>257</v>
      </c>
      <c r="H32" s="20">
        <f>'TRE-RO'!$I$11</f>
        <v>394</v>
      </c>
      <c r="I32" s="21">
        <f t="shared" si="0"/>
        <v>651</v>
      </c>
    </row>
    <row r="33" spans="1:9" ht="24.75" customHeight="1">
      <c r="A33" s="18" t="s">
        <v>64</v>
      </c>
      <c r="B33" s="19" t="s">
        <v>65</v>
      </c>
      <c r="C33" s="20">
        <f>'TRE-SC'!$D$11</f>
        <v>500</v>
      </c>
      <c r="D33" s="20">
        <f>'TRE-SC'!$E$11</f>
        <v>74</v>
      </c>
      <c r="E33" s="20">
        <f>'TRE-SC'!$F$11</f>
        <v>2</v>
      </c>
      <c r="F33" s="20">
        <f>'TRE-SC'!$G$11</f>
        <v>0</v>
      </c>
      <c r="G33" s="20">
        <f>'TRE-SC'!$H$11</f>
        <v>642</v>
      </c>
      <c r="H33" s="20">
        <f>'TRE-SC'!$I$11</f>
        <v>981</v>
      </c>
      <c r="I33" s="21">
        <f t="shared" si="0"/>
        <v>1623</v>
      </c>
    </row>
    <row r="34" spans="1:9" ht="24.75" customHeight="1">
      <c r="A34" s="18" t="s">
        <v>66</v>
      </c>
      <c r="B34" s="19" t="s">
        <v>67</v>
      </c>
      <c r="C34" s="20">
        <f>'TRE-SP'!$D$11</f>
        <v>2259</v>
      </c>
      <c r="D34" s="20">
        <f>'TRE-SP'!$E$11</f>
        <v>365</v>
      </c>
      <c r="E34" s="20">
        <f>'TRE-SP'!$F$11</f>
        <v>204</v>
      </c>
      <c r="F34" s="20">
        <f>'TRE-SP'!$G$11</f>
        <v>0</v>
      </c>
      <c r="G34" s="20">
        <f>'TRE-SP'!$H$11</f>
        <v>2808</v>
      </c>
      <c r="H34" s="20">
        <f>'TRE-SP'!$I$11</f>
        <v>3231</v>
      </c>
      <c r="I34" s="21">
        <f t="shared" si="0"/>
        <v>6039</v>
      </c>
    </row>
    <row r="35" spans="1:9" ht="24.75" customHeight="1">
      <c r="A35" s="18" t="s">
        <v>68</v>
      </c>
      <c r="B35" s="19" t="s">
        <v>69</v>
      </c>
      <c r="C35" s="20">
        <f>'TRE-SE'!$D$11</f>
        <v>251</v>
      </c>
      <c r="D35" s="20">
        <f>'TRE-SE'!$E$11</f>
        <v>34</v>
      </c>
      <c r="E35" s="20">
        <f>'TRE-SE'!$F$11</f>
        <v>21</v>
      </c>
      <c r="F35" s="20">
        <f>'TRE-SE'!$G$11</f>
        <v>0</v>
      </c>
      <c r="G35" s="20">
        <f>'TRE-SE'!$H$11</f>
        <v>293</v>
      </c>
      <c r="H35" s="20">
        <f>'TRE-SE'!$I$11</f>
        <v>382</v>
      </c>
      <c r="I35" s="21">
        <f t="shared" si="0"/>
        <v>675</v>
      </c>
    </row>
    <row r="36" spans="1:9" ht="24.75" customHeight="1">
      <c r="A36" s="18" t="s">
        <v>70</v>
      </c>
      <c r="B36" s="19" t="s">
        <v>71</v>
      </c>
      <c r="C36" s="20">
        <f>'TRE-TO'!$D$11</f>
        <v>258</v>
      </c>
      <c r="D36" s="20">
        <f>'TRE-TO'!$E$11</f>
        <v>57</v>
      </c>
      <c r="E36" s="20">
        <f>'TRE-TO'!$F$11</f>
        <v>0</v>
      </c>
      <c r="F36" s="20">
        <f>'TRE-TO'!$G$11</f>
        <v>0</v>
      </c>
      <c r="G36" s="20">
        <f>'TRE-TO'!$H$11</f>
        <v>286</v>
      </c>
      <c r="H36" s="20">
        <f>'TRE-TO'!$I$11</f>
        <v>388</v>
      </c>
      <c r="I36" s="21">
        <f t="shared" si="0"/>
        <v>674</v>
      </c>
    </row>
    <row r="37" spans="1:9" ht="24.75" customHeight="1">
      <c r="A37" s="18" t="s">
        <v>72</v>
      </c>
      <c r="B37" s="19" t="s">
        <v>73</v>
      </c>
      <c r="C37" s="20">
        <f>'TRE-RR'!$D$11</f>
        <v>193</v>
      </c>
      <c r="D37" s="20">
        <f>'TRE-RR'!$E$11</f>
        <v>30</v>
      </c>
      <c r="E37" s="20">
        <f>'TRE-RR'!$F$11</f>
        <v>0</v>
      </c>
      <c r="F37" s="20">
        <f>'TRE-RR'!$G$11</f>
        <v>0</v>
      </c>
      <c r="G37" s="20">
        <f>'TRE-RR'!$H$11</f>
        <v>218</v>
      </c>
      <c r="H37" s="20">
        <f>'TRE-RR'!$I$11</f>
        <v>451</v>
      </c>
      <c r="I37" s="21">
        <f t="shared" si="0"/>
        <v>669</v>
      </c>
    </row>
    <row r="38" spans="1:9" ht="24.75" customHeight="1">
      <c r="A38" s="23" t="s">
        <v>74</v>
      </c>
      <c r="B38" s="24" t="s">
        <v>75</v>
      </c>
      <c r="C38" s="25">
        <f>'TRE-AP'!$D$11</f>
        <v>162</v>
      </c>
      <c r="D38" s="25">
        <f>'TRE-AP'!$E$11</f>
        <v>35</v>
      </c>
      <c r="E38" s="25">
        <f>'TRE-AP'!$F$11</f>
        <v>0</v>
      </c>
      <c r="F38" s="25">
        <f>'TRE-AP'!$G$11</f>
        <v>0</v>
      </c>
      <c r="G38" s="25">
        <f>'TRE-AP'!$H$11</f>
        <v>141</v>
      </c>
      <c r="H38" s="25">
        <f>'TRE-AP'!$I$11</f>
        <v>258</v>
      </c>
      <c r="I38" s="26">
        <f t="shared" si="0"/>
        <v>399</v>
      </c>
    </row>
    <row r="39" spans="1:9" ht="24.75" customHeight="1">
      <c r="A39" s="27" t="s">
        <v>19</v>
      </c>
      <c r="B39" s="28"/>
      <c r="C39" s="29">
        <f t="shared" ref="C39:I39" si="1">SUM(C11:C38)</f>
        <v>17262</v>
      </c>
      <c r="D39" s="29">
        <f t="shared" si="1"/>
        <v>2862</v>
      </c>
      <c r="E39" s="29">
        <f t="shared" si="1"/>
        <v>1000</v>
      </c>
      <c r="F39" s="29">
        <f t="shared" si="1"/>
        <v>0</v>
      </c>
      <c r="G39" s="29">
        <f t="shared" si="1"/>
        <v>19981</v>
      </c>
      <c r="H39" s="29">
        <f t="shared" si="1"/>
        <v>28539</v>
      </c>
      <c r="I39" s="30">
        <f t="shared" si="1"/>
        <v>48520</v>
      </c>
    </row>
    <row r="41" spans="1:9" s="31" customFormat="1" ht="19.5" customHeight="1">
      <c r="A41" s="32" t="s">
        <v>76</v>
      </c>
      <c r="B41" s="33"/>
      <c r="C41" s="33"/>
      <c r="D41" s="33"/>
      <c r="E41" s="33"/>
      <c r="F41" s="33"/>
      <c r="G41" s="33"/>
    </row>
    <row r="42" spans="1:9" s="31" customFormat="1" ht="19.5" customHeight="1">
      <c r="A42" s="382" t="s">
        <v>77</v>
      </c>
      <c r="B42" s="382"/>
      <c r="C42" s="382"/>
      <c r="D42" s="382"/>
      <c r="E42" s="382"/>
      <c r="F42" s="382"/>
      <c r="G42" s="382"/>
      <c r="H42" s="382"/>
      <c r="I42" s="382"/>
    </row>
  </sheetData>
  <mergeCells count="12">
    <mergeCell ref="G9:I9"/>
    <mergeCell ref="A42:I42"/>
    <mergeCell ref="A5:I5"/>
    <mergeCell ref="A7:I7"/>
    <mergeCell ref="A8:B8"/>
    <mergeCell ref="C8:I8"/>
    <mergeCell ref="A9:A10"/>
    <mergeCell ref="B9:B10"/>
    <mergeCell ref="C9:C10"/>
    <mergeCell ref="D9:D10"/>
    <mergeCell ref="E9:E10"/>
    <mergeCell ref="F9:F10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50" firstPageNumber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31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30</v>
      </c>
      <c r="C11" s="95" t="s">
        <v>31</v>
      </c>
      <c r="D11" s="111">
        <v>785</v>
      </c>
      <c r="E11" s="111">
        <v>107</v>
      </c>
      <c r="F11" s="111">
        <v>20</v>
      </c>
      <c r="G11" s="97">
        <v>0</v>
      </c>
      <c r="H11" s="111">
        <v>725</v>
      </c>
      <c r="I11" s="111">
        <v>868</v>
      </c>
      <c r="J11" s="98">
        <f>H11+I11</f>
        <v>1593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785</v>
      </c>
      <c r="E12" s="100">
        <f t="shared" si="0"/>
        <v>107</v>
      </c>
      <c r="F12" s="100">
        <f t="shared" si="0"/>
        <v>20</v>
      </c>
      <c r="G12" s="100">
        <f t="shared" si="0"/>
        <v>0</v>
      </c>
      <c r="H12" s="100">
        <f t="shared" si="0"/>
        <v>725</v>
      </c>
      <c r="I12" s="100">
        <f t="shared" si="0"/>
        <v>868</v>
      </c>
      <c r="J12" s="101">
        <f t="shared" si="0"/>
        <v>1593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184.33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33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32</v>
      </c>
      <c r="C11" s="95" t="s">
        <v>33</v>
      </c>
      <c r="D11" s="111">
        <v>268</v>
      </c>
      <c r="E11" s="111">
        <v>42</v>
      </c>
      <c r="F11" s="111">
        <v>7</v>
      </c>
      <c r="G11" s="97">
        <v>0</v>
      </c>
      <c r="H11" s="111">
        <v>396</v>
      </c>
      <c r="I11" s="111">
        <v>683</v>
      </c>
      <c r="J11" s="98">
        <f>H11+I11</f>
        <v>1079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268</v>
      </c>
      <c r="E12" s="100">
        <f t="shared" si="0"/>
        <v>42</v>
      </c>
      <c r="F12" s="100">
        <f t="shared" si="0"/>
        <v>7</v>
      </c>
      <c r="G12" s="100">
        <f t="shared" si="0"/>
        <v>0</v>
      </c>
      <c r="H12" s="100">
        <f t="shared" si="0"/>
        <v>396</v>
      </c>
      <c r="I12" s="100">
        <f t="shared" si="0"/>
        <v>683</v>
      </c>
      <c r="J12" s="101">
        <f t="shared" si="0"/>
        <v>1079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45.7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35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34</v>
      </c>
      <c r="C11" s="95" t="s">
        <v>35</v>
      </c>
      <c r="D11" s="111">
        <v>342</v>
      </c>
      <c r="E11" s="111">
        <v>59</v>
      </c>
      <c r="F11" s="111">
        <v>5</v>
      </c>
      <c r="G11" s="97">
        <v>0</v>
      </c>
      <c r="H11" s="111">
        <v>402</v>
      </c>
      <c r="I11" s="111">
        <v>591</v>
      </c>
      <c r="J11" s="98">
        <f>H11+I11</f>
        <v>993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342</v>
      </c>
      <c r="E12" s="100">
        <f t="shared" si="0"/>
        <v>59</v>
      </c>
      <c r="F12" s="100">
        <f t="shared" si="0"/>
        <v>5</v>
      </c>
      <c r="G12" s="100">
        <f t="shared" si="0"/>
        <v>0</v>
      </c>
      <c r="H12" s="100">
        <f t="shared" si="0"/>
        <v>402</v>
      </c>
      <c r="I12" s="100">
        <f t="shared" si="0"/>
        <v>591</v>
      </c>
      <c r="J12" s="101">
        <f t="shared" si="0"/>
        <v>993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163.82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37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36</v>
      </c>
      <c r="C11" s="95" t="s">
        <v>37</v>
      </c>
      <c r="D11" s="111">
        <v>537</v>
      </c>
      <c r="E11" s="111">
        <v>92</v>
      </c>
      <c r="F11" s="111">
        <v>10</v>
      </c>
      <c r="G11" s="97">
        <v>0</v>
      </c>
      <c r="H11" s="111">
        <v>576</v>
      </c>
      <c r="I11" s="111">
        <v>907</v>
      </c>
      <c r="J11" s="98">
        <f>H11+I11</f>
        <v>1483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537</v>
      </c>
      <c r="E12" s="100">
        <f t="shared" si="0"/>
        <v>92</v>
      </c>
      <c r="F12" s="100">
        <f t="shared" si="0"/>
        <v>10</v>
      </c>
      <c r="G12" s="100">
        <f t="shared" si="0"/>
        <v>0</v>
      </c>
      <c r="H12" s="100">
        <f t="shared" si="0"/>
        <v>576</v>
      </c>
      <c r="I12" s="100">
        <f t="shared" si="0"/>
        <v>907</v>
      </c>
      <c r="J12" s="101">
        <f t="shared" si="0"/>
        <v>1483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490.75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39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38</v>
      </c>
      <c r="C11" s="95" t="s">
        <v>39</v>
      </c>
      <c r="D11" s="111">
        <v>555</v>
      </c>
      <c r="E11" s="111">
        <v>126</v>
      </c>
      <c r="F11" s="111">
        <v>6</v>
      </c>
      <c r="G11" s="97">
        <v>0</v>
      </c>
      <c r="H11" s="111">
        <v>583</v>
      </c>
      <c r="I11" s="111">
        <v>1112</v>
      </c>
      <c r="J11" s="98">
        <f>H11+I11</f>
        <v>1695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555</v>
      </c>
      <c r="E12" s="100">
        <f t="shared" si="0"/>
        <v>126</v>
      </c>
      <c r="F12" s="100">
        <f t="shared" si="0"/>
        <v>6</v>
      </c>
      <c r="G12" s="100">
        <f t="shared" si="0"/>
        <v>0</v>
      </c>
      <c r="H12" s="100">
        <f t="shared" si="0"/>
        <v>583</v>
      </c>
      <c r="I12" s="100">
        <f t="shared" si="0"/>
        <v>1112</v>
      </c>
      <c r="J12" s="101">
        <f t="shared" si="0"/>
        <v>1695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572.57000000000005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41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40</v>
      </c>
      <c r="C11" s="95" t="s">
        <v>41</v>
      </c>
      <c r="D11" s="111">
        <v>343</v>
      </c>
      <c r="E11" s="111">
        <v>66</v>
      </c>
      <c r="F11" s="111">
        <v>0</v>
      </c>
      <c r="G11" s="97">
        <v>0</v>
      </c>
      <c r="H11" s="111">
        <v>355</v>
      </c>
      <c r="I11" s="111">
        <v>574</v>
      </c>
      <c r="J11" s="98">
        <f>H11+I11</f>
        <v>929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343</v>
      </c>
      <c r="E12" s="100">
        <f t="shared" si="0"/>
        <v>66</v>
      </c>
      <c r="F12" s="100">
        <f t="shared" si="0"/>
        <v>0</v>
      </c>
      <c r="G12" s="100">
        <f t="shared" si="0"/>
        <v>0</v>
      </c>
      <c r="H12" s="100">
        <f t="shared" si="0"/>
        <v>355</v>
      </c>
      <c r="I12" s="100">
        <f t="shared" si="0"/>
        <v>574</v>
      </c>
      <c r="J12" s="101">
        <f t="shared" si="0"/>
        <v>929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0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43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42</v>
      </c>
      <c r="C11" s="95" t="s">
        <v>43</v>
      </c>
      <c r="D11" s="111">
        <v>322</v>
      </c>
      <c r="E11" s="111">
        <v>46</v>
      </c>
      <c r="F11" s="111">
        <v>0</v>
      </c>
      <c r="G11" s="97">
        <v>0</v>
      </c>
      <c r="H11" s="111">
        <v>358</v>
      </c>
      <c r="I11" s="111">
        <v>488</v>
      </c>
      <c r="J11" s="98">
        <f>H11+I11</f>
        <v>846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322</v>
      </c>
      <c r="E12" s="100">
        <f t="shared" si="0"/>
        <v>46</v>
      </c>
      <c r="F12" s="100">
        <f t="shared" si="0"/>
        <v>0</v>
      </c>
      <c r="G12" s="100">
        <f t="shared" si="0"/>
        <v>0</v>
      </c>
      <c r="H12" s="100">
        <f t="shared" si="0"/>
        <v>358</v>
      </c>
      <c r="I12" s="100">
        <f t="shared" si="0"/>
        <v>488</v>
      </c>
      <c r="J12" s="101">
        <f t="shared" si="0"/>
        <v>846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0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45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44</v>
      </c>
      <c r="C11" s="95" t="s">
        <v>45</v>
      </c>
      <c r="D11" s="111">
        <v>1760</v>
      </c>
      <c r="E11" s="111">
        <v>307</v>
      </c>
      <c r="F11" s="111">
        <v>44</v>
      </c>
      <c r="G11" s="97">
        <v>0</v>
      </c>
      <c r="H11" s="111">
        <v>2149</v>
      </c>
      <c r="I11" s="111">
        <v>2935</v>
      </c>
      <c r="J11" s="98">
        <f>H11+I11</f>
        <v>5084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1760</v>
      </c>
      <c r="E12" s="100">
        <f t="shared" si="0"/>
        <v>307</v>
      </c>
      <c r="F12" s="100">
        <f t="shared" si="0"/>
        <v>44</v>
      </c>
      <c r="G12" s="100">
        <f t="shared" si="0"/>
        <v>0</v>
      </c>
      <c r="H12" s="100">
        <f t="shared" si="0"/>
        <v>2149</v>
      </c>
      <c r="I12" s="100">
        <f t="shared" si="0"/>
        <v>2935</v>
      </c>
      <c r="J12" s="101">
        <f t="shared" si="0"/>
        <v>5084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455.1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179"/>
      <c r="B1" s="180" t="s">
        <v>0</v>
      </c>
      <c r="C1" s="179"/>
      <c r="D1" s="179"/>
      <c r="E1" s="179"/>
      <c r="F1" s="179"/>
      <c r="G1" s="179"/>
      <c r="H1" s="179"/>
      <c r="I1" s="179"/>
      <c r="J1" s="179"/>
    </row>
    <row r="2" spans="1:10" ht="30" customHeight="1">
      <c r="A2" s="181"/>
      <c r="B2" s="181" t="s">
        <v>1</v>
      </c>
      <c r="C2" s="182" t="s">
        <v>2</v>
      </c>
      <c r="D2" s="183"/>
      <c r="E2" s="181"/>
      <c r="F2" s="181"/>
      <c r="G2" s="181"/>
      <c r="H2" s="181"/>
      <c r="I2" s="181"/>
      <c r="J2" s="181"/>
    </row>
    <row r="3" spans="1:10" ht="30" customHeight="1">
      <c r="A3" s="181"/>
      <c r="B3" s="181" t="s">
        <v>3</v>
      </c>
      <c r="C3" s="184" t="s">
        <v>47</v>
      </c>
      <c r="D3" s="181"/>
      <c r="E3" s="181"/>
      <c r="F3" s="181"/>
      <c r="G3" s="181"/>
      <c r="H3" s="181"/>
      <c r="I3" s="181"/>
      <c r="J3" s="181"/>
    </row>
    <row r="4" spans="1:10" ht="30" customHeight="1">
      <c r="A4" s="181"/>
      <c r="B4" s="181" t="s">
        <v>5</v>
      </c>
      <c r="C4" s="185" t="s">
        <v>103</v>
      </c>
      <c r="D4" s="186" t="s">
        <v>104</v>
      </c>
      <c r="E4" s="181"/>
      <c r="F4" s="181"/>
      <c r="G4" s="181"/>
      <c r="H4" s="181"/>
      <c r="I4" s="181"/>
      <c r="J4" s="181"/>
    </row>
    <row r="5" spans="1:10" ht="39.75" customHeight="1">
      <c r="A5" s="187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181"/>
      <c r="B6" s="188"/>
      <c r="C6" s="188"/>
      <c r="D6" s="188"/>
      <c r="E6" s="188"/>
      <c r="F6" s="188"/>
      <c r="G6" s="188"/>
      <c r="H6" s="188"/>
      <c r="I6" s="188"/>
      <c r="J6" s="188"/>
    </row>
    <row r="7" spans="1:10" ht="39.75" customHeight="1">
      <c r="A7" s="181"/>
      <c r="B7" s="189" t="s">
        <v>7</v>
      </c>
      <c r="C7" s="181"/>
      <c r="D7" s="181"/>
      <c r="E7" s="181"/>
      <c r="F7" s="181"/>
      <c r="G7" s="181"/>
      <c r="H7" s="181"/>
      <c r="I7" s="181"/>
      <c r="J7" s="181"/>
    </row>
    <row r="8" spans="1:10" ht="39.75" customHeight="1">
      <c r="A8" s="190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190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190"/>
      <c r="B10" s="389"/>
      <c r="C10" s="390"/>
      <c r="D10" s="390"/>
      <c r="E10" s="390"/>
      <c r="F10" s="390"/>
      <c r="G10" s="390"/>
      <c r="H10" s="191" t="s">
        <v>17</v>
      </c>
      <c r="I10" s="191" t="s">
        <v>18</v>
      </c>
      <c r="J10" s="192" t="s">
        <v>19</v>
      </c>
    </row>
    <row r="11" spans="1:10" ht="34.5" customHeight="1">
      <c r="A11" s="190"/>
      <c r="B11" s="193" t="s">
        <v>46</v>
      </c>
      <c r="C11" s="193" t="s">
        <v>47</v>
      </c>
      <c r="D11" s="194">
        <v>557</v>
      </c>
      <c r="E11" s="195">
        <v>88</v>
      </c>
      <c r="F11" s="196">
        <v>12</v>
      </c>
      <c r="G11" s="197">
        <v>0</v>
      </c>
      <c r="H11" s="198">
        <v>582</v>
      </c>
      <c r="I11" s="199">
        <v>1071</v>
      </c>
      <c r="J11" s="200">
        <f>H11+I11</f>
        <v>1653</v>
      </c>
    </row>
    <row r="12" spans="1:10" ht="34.5" customHeight="1">
      <c r="A12" s="190"/>
      <c r="B12" s="416" t="s">
        <v>19</v>
      </c>
      <c r="C12" s="417"/>
      <c r="D12" s="202">
        <f t="shared" ref="D12:J12" si="0">SUM(D11:D11)</f>
        <v>557</v>
      </c>
      <c r="E12" s="202">
        <f t="shared" si="0"/>
        <v>88</v>
      </c>
      <c r="F12" s="202">
        <f t="shared" si="0"/>
        <v>12</v>
      </c>
      <c r="G12" s="202">
        <f t="shared" si="0"/>
        <v>0</v>
      </c>
      <c r="H12" s="202">
        <f t="shared" si="0"/>
        <v>582</v>
      </c>
      <c r="I12" s="202">
        <f t="shared" si="0"/>
        <v>1071</v>
      </c>
      <c r="J12" s="203">
        <f t="shared" si="0"/>
        <v>1653</v>
      </c>
    </row>
    <row r="13" spans="1:10" ht="30" customHeight="1">
      <c r="A13" s="190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190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190"/>
      <c r="B15" s="420" t="s">
        <v>106</v>
      </c>
      <c r="C15" s="421"/>
      <c r="D15" s="201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190"/>
      <c r="B16" s="413" t="s">
        <v>80</v>
      </c>
      <c r="C16" s="414"/>
      <c r="D16" s="204">
        <v>1784.42</v>
      </c>
      <c r="E16" s="205"/>
      <c r="F16" s="206" t="s">
        <v>109</v>
      </c>
      <c r="G16" s="206"/>
      <c r="H16" s="206"/>
      <c r="I16" s="206"/>
      <c r="J16" s="206"/>
    </row>
    <row r="17" spans="1:10" ht="34.5" customHeight="1">
      <c r="A17" s="190"/>
      <c r="B17" s="413" t="s">
        <v>81</v>
      </c>
      <c r="C17" s="414"/>
      <c r="D17" s="204">
        <v>1235.77</v>
      </c>
      <c r="E17" s="205"/>
      <c r="F17" s="206" t="s">
        <v>110</v>
      </c>
      <c r="G17" s="206"/>
      <c r="H17" s="206"/>
      <c r="I17" s="206"/>
      <c r="J17" s="206"/>
    </row>
    <row r="18" spans="1:10" ht="34.5" customHeight="1">
      <c r="A18" s="190"/>
      <c r="B18" s="413" t="s">
        <v>119</v>
      </c>
      <c r="C18" s="414"/>
      <c r="D18" s="369">
        <v>592.97</v>
      </c>
      <c r="E18" s="205"/>
      <c r="F18" s="206" t="s">
        <v>112</v>
      </c>
      <c r="G18" s="206"/>
      <c r="H18" s="206"/>
      <c r="I18" s="206"/>
      <c r="J18" s="206"/>
    </row>
    <row r="19" spans="1:10" ht="34.5" customHeight="1">
      <c r="A19" s="190"/>
      <c r="B19" s="413" t="s">
        <v>83</v>
      </c>
      <c r="C19" s="414"/>
      <c r="D19" s="204" t="s">
        <v>113</v>
      </c>
      <c r="E19" s="205"/>
      <c r="F19" s="206" t="s">
        <v>114</v>
      </c>
      <c r="G19" s="206"/>
      <c r="H19" s="206"/>
      <c r="I19" s="206"/>
      <c r="J19" s="206"/>
    </row>
    <row r="20" spans="1:10" ht="34.5" customHeight="1">
      <c r="A20" s="190"/>
      <c r="B20" s="413" t="s">
        <v>115</v>
      </c>
      <c r="C20" s="414"/>
      <c r="D20" s="207" t="s">
        <v>120</v>
      </c>
      <c r="E20" s="205"/>
      <c r="F20" s="206" t="s">
        <v>112</v>
      </c>
      <c r="G20" s="206"/>
      <c r="H20" s="206"/>
      <c r="I20" s="206"/>
      <c r="J20" s="206"/>
    </row>
    <row r="21" spans="1:10" ht="19.5" customHeight="1">
      <c r="A21" s="190"/>
      <c r="B21" s="208" t="s">
        <v>116</v>
      </c>
      <c r="C21" s="209"/>
      <c r="D21" s="209"/>
      <c r="E21" s="210"/>
      <c r="F21" s="210"/>
      <c r="G21" s="210"/>
      <c r="H21" s="210"/>
      <c r="I21" s="210"/>
      <c r="J21" s="210"/>
    </row>
    <row r="22" spans="1:10" ht="33.75" customHeight="1">
      <c r="A22" s="190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190"/>
      <c r="B23" s="190"/>
      <c r="C23" s="190"/>
      <c r="D23" s="190"/>
      <c r="E23" s="190"/>
      <c r="F23" s="190"/>
      <c r="G23" s="190"/>
      <c r="H23" s="190"/>
      <c r="I23" s="190"/>
      <c r="J23" s="190"/>
    </row>
    <row r="24" spans="1:10" ht="19.5" customHeight="1">
      <c r="A24" s="190"/>
      <c r="B24" s="190"/>
      <c r="C24" s="190"/>
      <c r="D24" s="190"/>
      <c r="E24" s="190"/>
      <c r="F24" s="190"/>
      <c r="G24" s="190"/>
      <c r="H24" s="211"/>
      <c r="I24" s="190"/>
      <c r="J24" s="190"/>
    </row>
    <row r="25" spans="1:10" ht="19.5" customHeight="1">
      <c r="A25" s="190"/>
      <c r="B25" s="190"/>
      <c r="C25" s="190"/>
      <c r="D25" s="190"/>
      <c r="E25" s="190"/>
      <c r="F25" s="190"/>
      <c r="G25" s="190"/>
      <c r="H25" s="190"/>
      <c r="I25" s="190"/>
      <c r="J25" s="190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49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48</v>
      </c>
      <c r="C11" s="95" t="s">
        <v>49</v>
      </c>
      <c r="D11" s="111">
        <v>445</v>
      </c>
      <c r="E11" s="111">
        <v>80</v>
      </c>
      <c r="F11" s="111">
        <v>0</v>
      </c>
      <c r="G11" s="97">
        <v>0</v>
      </c>
      <c r="H11" s="111">
        <v>454</v>
      </c>
      <c r="I11" s="111">
        <v>746</v>
      </c>
      <c r="J11" s="98">
        <f>H11+I11</f>
        <v>1200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445</v>
      </c>
      <c r="E12" s="100">
        <f t="shared" si="0"/>
        <v>80</v>
      </c>
      <c r="F12" s="100">
        <f t="shared" si="0"/>
        <v>0</v>
      </c>
      <c r="G12" s="100">
        <f t="shared" si="0"/>
        <v>0</v>
      </c>
      <c r="H12" s="100">
        <f t="shared" si="0"/>
        <v>454</v>
      </c>
      <c r="I12" s="100">
        <f t="shared" si="0"/>
        <v>746</v>
      </c>
      <c r="J12" s="101">
        <f t="shared" si="0"/>
        <v>1200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0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7"/>
  <sheetViews>
    <sheetView showGridLines="0" topLeftCell="C1" workbookViewId="0">
      <selection activeCell="C4" sqref="C4"/>
    </sheetView>
  </sheetViews>
  <sheetFormatPr defaultRowHeight="12"/>
  <cols>
    <col min="1" max="2" width="20.7109375" style="34" customWidth="1"/>
    <col min="3" max="7" width="50.7109375" style="34" customWidth="1"/>
    <col min="8" max="16384" width="9.140625" style="34"/>
  </cols>
  <sheetData>
    <row r="1" spans="1:7" s="4" customFormat="1" ht="39.75" customHeight="1">
      <c r="A1" s="403" t="s">
        <v>0</v>
      </c>
      <c r="B1" s="403"/>
      <c r="C1" s="6"/>
      <c r="D1" s="6"/>
    </row>
    <row r="2" spans="1:7" s="4" customFormat="1" ht="30" customHeight="1">
      <c r="A2" s="403" t="s">
        <v>1</v>
      </c>
      <c r="B2" s="403"/>
      <c r="C2" s="7" t="s">
        <v>2</v>
      </c>
      <c r="D2" s="6"/>
    </row>
    <row r="3" spans="1:7" s="4" customFormat="1" ht="30" customHeight="1">
      <c r="A3" s="403" t="s">
        <v>3</v>
      </c>
      <c r="B3" s="403"/>
      <c r="C3" s="7" t="s">
        <v>4</v>
      </c>
      <c r="D3" s="6"/>
    </row>
    <row r="4" spans="1:7" s="4" customFormat="1" ht="30" customHeight="1">
      <c r="A4" s="403" t="s">
        <v>5</v>
      </c>
      <c r="B4" s="403"/>
      <c r="C4" s="8" t="str">
        <f>JE!C4</f>
        <v>DEZEMBRO</v>
      </c>
      <c r="D4" s="9" t="str">
        <f>JE!D4</f>
        <v>2025</v>
      </c>
    </row>
    <row r="5" spans="1:7" s="1" customFormat="1" ht="39.75" customHeight="1">
      <c r="A5" s="404" t="s">
        <v>6</v>
      </c>
      <c r="B5" s="404"/>
      <c r="C5" s="404"/>
      <c r="D5" s="404"/>
      <c r="E5" s="404"/>
      <c r="F5" s="404"/>
      <c r="G5" s="404"/>
    </row>
    <row r="6" spans="1:7" ht="9.75" customHeight="1">
      <c r="A6" s="36"/>
    </row>
    <row r="7" spans="1:7" s="1" customFormat="1" ht="19.5" customHeight="1">
      <c r="A7" s="395" t="s">
        <v>78</v>
      </c>
      <c r="B7" s="395"/>
      <c r="C7" s="395"/>
      <c r="D7" s="395"/>
      <c r="E7" s="395"/>
      <c r="F7" s="395"/>
      <c r="G7" s="395"/>
    </row>
    <row r="8" spans="1:7" ht="9.75" customHeight="1">
      <c r="A8" s="36"/>
    </row>
    <row r="9" spans="1:7" s="37" customFormat="1" ht="39.75" customHeight="1">
      <c r="A9" s="398" t="s">
        <v>8</v>
      </c>
      <c r="B9" s="399"/>
      <c r="C9" s="399" t="s">
        <v>79</v>
      </c>
      <c r="D9" s="399"/>
      <c r="E9" s="399"/>
      <c r="F9" s="399"/>
      <c r="G9" s="400"/>
    </row>
    <row r="10" spans="1:7" s="37" customFormat="1" ht="24.75" customHeight="1">
      <c r="A10" s="401" t="s">
        <v>10</v>
      </c>
      <c r="B10" s="391" t="s">
        <v>11</v>
      </c>
      <c r="C10" s="391" t="s">
        <v>80</v>
      </c>
      <c r="D10" s="391" t="s">
        <v>81</v>
      </c>
      <c r="E10" s="391" t="s">
        <v>82</v>
      </c>
      <c r="F10" s="391" t="s">
        <v>83</v>
      </c>
      <c r="G10" s="393" t="s">
        <v>16</v>
      </c>
    </row>
    <row r="11" spans="1:7" s="37" customFormat="1" ht="24.75" customHeight="1">
      <c r="A11" s="402"/>
      <c r="B11" s="392"/>
      <c r="C11" s="392"/>
      <c r="D11" s="392"/>
      <c r="E11" s="392"/>
      <c r="F11" s="392"/>
      <c r="G11" s="394"/>
    </row>
    <row r="12" spans="1:7" s="37" customFormat="1" ht="24.75" customHeight="1">
      <c r="A12" s="38" t="s">
        <v>20</v>
      </c>
      <c r="B12" s="39" t="s">
        <v>21</v>
      </c>
      <c r="C12" s="40">
        <f>TSE!$D$16</f>
        <v>1784.42</v>
      </c>
      <c r="D12" s="40">
        <f>TSE!$D$17</f>
        <v>1235.77</v>
      </c>
      <c r="E12" s="40">
        <v>0</v>
      </c>
      <c r="F12" s="40">
        <v>0</v>
      </c>
      <c r="G12" s="377" t="str">
        <f>TSE!$D$20</f>
        <v>746,00</v>
      </c>
    </row>
    <row r="13" spans="1:7" s="37" customFormat="1" ht="24.75" customHeight="1">
      <c r="A13" s="41" t="s">
        <v>22</v>
      </c>
      <c r="B13" s="42" t="s">
        <v>23</v>
      </c>
      <c r="C13" s="43">
        <f>'TRE-AC'!$D$16</f>
        <v>1784.42</v>
      </c>
      <c r="D13" s="43">
        <f>'TRE-AC'!$D$17</f>
        <v>1235.77</v>
      </c>
      <c r="E13" s="43">
        <v>0</v>
      </c>
      <c r="F13" s="43">
        <v>0</v>
      </c>
      <c r="G13" s="378" t="str">
        <f>'TRE-AC'!$D$20</f>
        <v>746,00</v>
      </c>
    </row>
    <row r="14" spans="1:7" s="37" customFormat="1" ht="24.75" customHeight="1">
      <c r="A14" s="41" t="s">
        <v>24</v>
      </c>
      <c r="B14" s="42" t="s">
        <v>25</v>
      </c>
      <c r="C14" s="43">
        <f>'TRE-AL'!$D$16</f>
        <v>1784.42</v>
      </c>
      <c r="D14" s="43">
        <f>'TRE-AL'!$D$17</f>
        <v>1235.77</v>
      </c>
      <c r="E14" s="43">
        <v>439.36</v>
      </c>
      <c r="F14" s="43">
        <v>0</v>
      </c>
      <c r="G14" s="378" t="str">
        <f>'TRE-AL'!$D$20</f>
        <v>746,00</v>
      </c>
    </row>
    <row r="15" spans="1:7" s="37" customFormat="1" ht="24.75" customHeight="1">
      <c r="A15" s="41" t="s">
        <v>26</v>
      </c>
      <c r="B15" s="42" t="s">
        <v>27</v>
      </c>
      <c r="C15" s="43">
        <f>'TRE-AM'!$D$16</f>
        <v>1784.42</v>
      </c>
      <c r="D15" s="43">
        <f>'TRE-AM'!$D$17</f>
        <v>1235.77</v>
      </c>
      <c r="E15" s="43">
        <v>1617.54</v>
      </c>
      <c r="F15" s="43">
        <v>0</v>
      </c>
      <c r="G15" s="378" t="str">
        <f>'TRE-AM'!$D$20</f>
        <v>746,00</v>
      </c>
    </row>
    <row r="16" spans="1:7" s="37" customFormat="1" ht="24.75" customHeight="1">
      <c r="A16" s="41" t="s">
        <v>28</v>
      </c>
      <c r="B16" s="42" t="s">
        <v>29</v>
      </c>
      <c r="C16" s="43">
        <f>'TRE-BA'!$D$16</f>
        <v>1784.42</v>
      </c>
      <c r="D16" s="43">
        <f>'TRE-BA'!$D$17</f>
        <v>1235.77</v>
      </c>
      <c r="E16" s="43">
        <v>658.36</v>
      </c>
      <c r="F16" s="43">
        <v>0</v>
      </c>
      <c r="G16" s="378" t="str">
        <f>'TRE-BA'!$D$20</f>
        <v>746,00</v>
      </c>
    </row>
    <row r="17" spans="1:7" s="37" customFormat="1" ht="24.75" customHeight="1">
      <c r="A17" s="41" t="s">
        <v>30</v>
      </c>
      <c r="B17" s="42" t="s">
        <v>31</v>
      </c>
      <c r="C17" s="43">
        <f>'TRE-CE'!$D$16</f>
        <v>1784.42</v>
      </c>
      <c r="D17" s="43">
        <f>'TRE-CE'!$D$17</f>
        <v>1235.77</v>
      </c>
      <c r="E17" s="43">
        <v>184.33</v>
      </c>
      <c r="F17" s="43">
        <v>0</v>
      </c>
      <c r="G17" s="378" t="str">
        <f>'TRE-CE'!$D$20</f>
        <v>746,00</v>
      </c>
    </row>
    <row r="18" spans="1:7" s="37" customFormat="1" ht="24.75" customHeight="1">
      <c r="A18" s="41" t="s">
        <v>32</v>
      </c>
      <c r="B18" s="42" t="s">
        <v>33</v>
      </c>
      <c r="C18" s="43">
        <f>'TRE-DF'!$D$16</f>
        <v>1784.42</v>
      </c>
      <c r="D18" s="43">
        <f>'TRE-DF'!$D$17</f>
        <v>1235.77</v>
      </c>
      <c r="E18" s="43">
        <v>45.7</v>
      </c>
      <c r="F18" s="43">
        <v>0</v>
      </c>
      <c r="G18" s="378" t="str">
        <f>'TRE-DF'!$D$20</f>
        <v>746,00</v>
      </c>
    </row>
    <row r="19" spans="1:7" s="37" customFormat="1" ht="24.75" customHeight="1">
      <c r="A19" s="41" t="s">
        <v>34</v>
      </c>
      <c r="B19" s="42" t="s">
        <v>35</v>
      </c>
      <c r="C19" s="43">
        <f>'TRE-ES'!$D$16</f>
        <v>1784.42</v>
      </c>
      <c r="D19" s="43">
        <f>'TRE-ES'!$D$17</f>
        <v>1235.77</v>
      </c>
      <c r="E19" s="43">
        <v>163.82</v>
      </c>
      <c r="F19" s="43">
        <v>0</v>
      </c>
      <c r="G19" s="378" t="str">
        <f>'TRE-ES'!$D$20</f>
        <v>746,00</v>
      </c>
    </row>
    <row r="20" spans="1:7" s="37" customFormat="1" ht="24.75" customHeight="1">
      <c r="A20" s="41" t="s">
        <v>36</v>
      </c>
      <c r="B20" s="42" t="s">
        <v>37</v>
      </c>
      <c r="C20" s="43">
        <f>'TRE-GO'!$D$16</f>
        <v>1784.42</v>
      </c>
      <c r="D20" s="43">
        <f>'TRE-GO'!$D$17</f>
        <v>1235.77</v>
      </c>
      <c r="E20" s="43">
        <v>490.75</v>
      </c>
      <c r="F20" s="43">
        <v>0</v>
      </c>
      <c r="G20" s="378" t="str">
        <f>'TRE-GO'!$D$20</f>
        <v>746,00</v>
      </c>
    </row>
    <row r="21" spans="1:7" s="37" customFormat="1" ht="24.75" customHeight="1">
      <c r="A21" s="41" t="s">
        <v>38</v>
      </c>
      <c r="B21" s="42" t="s">
        <v>39</v>
      </c>
      <c r="C21" s="43">
        <f>'TRE-MA'!$D$16</f>
        <v>1784.42</v>
      </c>
      <c r="D21" s="43">
        <f>'TRE-MA'!$D$17</f>
        <v>1235.77</v>
      </c>
      <c r="E21" s="43">
        <v>572.57000000000005</v>
      </c>
      <c r="F21" s="43">
        <v>0</v>
      </c>
      <c r="G21" s="378" t="str">
        <f>'TRE-MA'!$D$20</f>
        <v>746,00</v>
      </c>
    </row>
    <row r="22" spans="1:7" s="37" customFormat="1" ht="24.75" customHeight="1">
      <c r="A22" s="41" t="s">
        <v>40</v>
      </c>
      <c r="B22" s="42" t="s">
        <v>41</v>
      </c>
      <c r="C22" s="43">
        <f>'TRE-MT'!$D$16</f>
        <v>1784.42</v>
      </c>
      <c r="D22" s="43">
        <f>'TRE-MT'!$D$17</f>
        <v>1235.77</v>
      </c>
      <c r="E22" s="43">
        <v>0</v>
      </c>
      <c r="F22" s="43">
        <v>0</v>
      </c>
      <c r="G22" s="378" t="str">
        <f>'TRE-MT'!$D$20</f>
        <v>746,00</v>
      </c>
    </row>
    <row r="23" spans="1:7" s="37" customFormat="1" ht="24.75" customHeight="1">
      <c r="A23" s="41" t="s">
        <v>42</v>
      </c>
      <c r="B23" s="42" t="s">
        <v>43</v>
      </c>
      <c r="C23" s="43">
        <f>'TRE-MS'!$D$16</f>
        <v>1784.42</v>
      </c>
      <c r="D23" s="43">
        <f>'TRE-MS'!$D$17</f>
        <v>1235.77</v>
      </c>
      <c r="E23" s="43">
        <v>0</v>
      </c>
      <c r="F23" s="43">
        <v>0</v>
      </c>
      <c r="G23" s="378" t="str">
        <f>'TRE-MS'!$D$20</f>
        <v>746,00</v>
      </c>
    </row>
    <row r="24" spans="1:7" s="37" customFormat="1" ht="24.75" customHeight="1">
      <c r="A24" s="41" t="s">
        <v>44</v>
      </c>
      <c r="B24" s="42" t="s">
        <v>45</v>
      </c>
      <c r="C24" s="43">
        <f>'TRE-MG'!$D$16</f>
        <v>1784.42</v>
      </c>
      <c r="D24" s="43">
        <f>'TRE-MG'!$D$17</f>
        <v>1235.77</v>
      </c>
      <c r="E24" s="43">
        <v>455.1</v>
      </c>
      <c r="F24" s="43">
        <v>0</v>
      </c>
      <c r="G24" s="378" t="str">
        <f>'TRE-MG'!$D$20</f>
        <v>746,00</v>
      </c>
    </row>
    <row r="25" spans="1:7" s="37" customFormat="1" ht="24.75" customHeight="1">
      <c r="A25" s="41" t="s">
        <v>46</v>
      </c>
      <c r="B25" s="42" t="s">
        <v>47</v>
      </c>
      <c r="C25" s="43">
        <f>'TRE-PA'!$D$16</f>
        <v>1784.42</v>
      </c>
      <c r="D25" s="43">
        <f>'TRE-PA'!$D$17</f>
        <v>1235.77</v>
      </c>
      <c r="E25" s="43">
        <v>592.97</v>
      </c>
      <c r="F25" s="43">
        <v>0</v>
      </c>
      <c r="G25" s="378" t="str">
        <f>'TRE-PA'!$D$20</f>
        <v>746,00</v>
      </c>
    </row>
    <row r="26" spans="1:7" s="37" customFormat="1" ht="24.75" customHeight="1">
      <c r="A26" s="41" t="s">
        <v>48</v>
      </c>
      <c r="B26" s="42" t="s">
        <v>49</v>
      </c>
      <c r="C26" s="43">
        <f>'TRE-PB'!$D$16</f>
        <v>1784.42</v>
      </c>
      <c r="D26" s="43">
        <f>'TRE-PB'!$D$17</f>
        <v>1235.77</v>
      </c>
      <c r="E26" s="43">
        <v>0</v>
      </c>
      <c r="F26" s="43">
        <v>0</v>
      </c>
      <c r="G26" s="378" t="str">
        <f>'TRE-PB'!$D$20</f>
        <v>746,00</v>
      </c>
    </row>
    <row r="27" spans="1:7" s="37" customFormat="1" ht="24.75" customHeight="1">
      <c r="A27" s="41" t="s">
        <v>50</v>
      </c>
      <c r="B27" s="42" t="s">
        <v>51</v>
      </c>
      <c r="C27" s="43">
        <f>'TRE-PR'!$D$16</f>
        <v>1784.42</v>
      </c>
      <c r="D27" s="43">
        <f>'TRE-PR'!$D$17</f>
        <v>1235.77</v>
      </c>
      <c r="E27" s="43">
        <v>546.46</v>
      </c>
      <c r="F27" s="43">
        <v>0</v>
      </c>
      <c r="G27" s="378" t="str">
        <f>'TRE-PR'!$D$20</f>
        <v>746,00</v>
      </c>
    </row>
    <row r="28" spans="1:7" s="37" customFormat="1" ht="24.75" customHeight="1">
      <c r="A28" s="41" t="s">
        <v>52</v>
      </c>
      <c r="B28" s="42" t="s">
        <v>53</v>
      </c>
      <c r="C28" s="43">
        <f>'TRE-PE'!$D$16</f>
        <v>1784.42</v>
      </c>
      <c r="D28" s="43">
        <f>'TRE-PE'!$D$17</f>
        <v>1235.77</v>
      </c>
      <c r="E28" s="43">
        <v>719.38</v>
      </c>
      <c r="F28" s="43">
        <v>0</v>
      </c>
      <c r="G28" s="378" t="str">
        <f>'TRE-PE'!$D$20</f>
        <v>746,00</v>
      </c>
    </row>
    <row r="29" spans="1:7" s="37" customFormat="1" ht="24.75" customHeight="1">
      <c r="A29" s="41" t="s">
        <v>54</v>
      </c>
      <c r="B29" s="42" t="s">
        <v>55</v>
      </c>
      <c r="C29" s="43">
        <f>'TRE-PI'!$D$16</f>
        <v>1784.42</v>
      </c>
      <c r="D29" s="43">
        <f>'TRE-PI'!$D$17</f>
        <v>1235.77</v>
      </c>
      <c r="E29" s="43">
        <v>687.63</v>
      </c>
      <c r="F29" s="43">
        <v>0</v>
      </c>
      <c r="G29" s="378" t="str">
        <f>'TRE-PI'!$D$20</f>
        <v>746,00</v>
      </c>
    </row>
    <row r="30" spans="1:7" s="37" customFormat="1" ht="24.75" customHeight="1">
      <c r="A30" s="41" t="s">
        <v>56</v>
      </c>
      <c r="B30" s="42" t="s">
        <v>57</v>
      </c>
      <c r="C30" s="43">
        <f>'TRE-RJ'!$D$16</f>
        <v>1784.42</v>
      </c>
      <c r="D30" s="43">
        <f>'TRE-RJ'!$D$17</f>
        <v>1235.77</v>
      </c>
      <c r="E30" s="43">
        <v>326.58999999999997</v>
      </c>
      <c r="F30" s="43">
        <v>0</v>
      </c>
      <c r="G30" s="378" t="str">
        <f>'TRE-RJ'!$D$20</f>
        <v>746,00</v>
      </c>
    </row>
    <row r="31" spans="1:7" s="37" customFormat="1" ht="24.75" customHeight="1">
      <c r="A31" s="41" t="s">
        <v>58</v>
      </c>
      <c r="B31" s="42" t="s">
        <v>59</v>
      </c>
      <c r="C31" s="43">
        <f>'TRE-RN'!$D$16</f>
        <v>1784.42</v>
      </c>
      <c r="D31" s="43">
        <f>'TRE-RN'!$D$17</f>
        <v>1235.77</v>
      </c>
      <c r="E31" s="43">
        <v>0</v>
      </c>
      <c r="F31" s="43">
        <v>0</v>
      </c>
      <c r="G31" s="378" t="str">
        <f>'TRE-RN'!$D$20</f>
        <v>746,00</v>
      </c>
    </row>
    <row r="32" spans="1:7" s="37" customFormat="1" ht="24.75" customHeight="1">
      <c r="A32" s="41" t="s">
        <v>60</v>
      </c>
      <c r="B32" s="42" t="s">
        <v>61</v>
      </c>
      <c r="C32" s="43">
        <f>'TRE-RS'!$D$16</f>
        <v>1784.42</v>
      </c>
      <c r="D32" s="43">
        <f>'TRE-RS'!$D$17</f>
        <v>1235.77</v>
      </c>
      <c r="E32" s="43">
        <v>477.25</v>
      </c>
      <c r="F32" s="43">
        <v>0</v>
      </c>
      <c r="G32" s="378" t="str">
        <f>'TRE-RS'!$D$20</f>
        <v>746,00</v>
      </c>
    </row>
    <row r="33" spans="1:7" s="37" customFormat="1" ht="24.75" customHeight="1">
      <c r="A33" s="41" t="s">
        <v>62</v>
      </c>
      <c r="B33" s="42" t="s">
        <v>63</v>
      </c>
      <c r="C33" s="43">
        <f>'TRE-RO'!$D$16</f>
        <v>1784.42</v>
      </c>
      <c r="D33" s="43">
        <f>'TRE-RO'!$D$17</f>
        <v>1235.77</v>
      </c>
      <c r="E33" s="43">
        <v>0</v>
      </c>
      <c r="F33" s="43">
        <v>0</v>
      </c>
      <c r="G33" s="378" t="str">
        <f>'TRE-RO'!$D$20</f>
        <v>746,00</v>
      </c>
    </row>
    <row r="34" spans="1:7" s="37" customFormat="1" ht="24.75" customHeight="1">
      <c r="A34" s="41" t="s">
        <v>64</v>
      </c>
      <c r="B34" s="42" t="s">
        <v>65</v>
      </c>
      <c r="C34" s="43">
        <f>'TRE-SC'!$D$16</f>
        <v>1784.42</v>
      </c>
      <c r="D34" s="43">
        <f>'TRE-SC'!$D$17</f>
        <v>1235.77</v>
      </c>
      <c r="E34" s="43">
        <v>163.81</v>
      </c>
      <c r="F34" s="43">
        <v>0</v>
      </c>
      <c r="G34" s="378" t="str">
        <f>'TRE-SC'!$D$20</f>
        <v>746,00</v>
      </c>
    </row>
    <row r="35" spans="1:7" s="37" customFormat="1" ht="24.75" customHeight="1">
      <c r="A35" s="41" t="s">
        <v>66</v>
      </c>
      <c r="B35" s="42" t="s">
        <v>67</v>
      </c>
      <c r="C35" s="43">
        <f>'TRE-SP'!$D$16</f>
        <v>1784.42</v>
      </c>
      <c r="D35" s="43">
        <f>'TRE-SP'!$D$17</f>
        <v>1235.77</v>
      </c>
      <c r="E35" s="43">
        <v>498.03</v>
      </c>
      <c r="F35" s="43">
        <v>0</v>
      </c>
      <c r="G35" s="378" t="str">
        <f>'TRE-SP'!$D$20</f>
        <v>746,00</v>
      </c>
    </row>
    <row r="36" spans="1:7" s="37" customFormat="1" ht="24.75" customHeight="1">
      <c r="A36" s="41" t="s">
        <v>68</v>
      </c>
      <c r="B36" s="42" t="s">
        <v>69</v>
      </c>
      <c r="C36" s="43">
        <f>'TRE-SE'!$D$16</f>
        <v>1784.42</v>
      </c>
      <c r="D36" s="43">
        <f>'TRE-SE'!$D$17</f>
        <v>1235.77</v>
      </c>
      <c r="E36" s="43">
        <v>387.39</v>
      </c>
      <c r="F36" s="43">
        <v>0</v>
      </c>
      <c r="G36" s="378" t="str">
        <f>'TRE-SE'!$D$20</f>
        <v>746,00</v>
      </c>
    </row>
    <row r="37" spans="1:7" s="37" customFormat="1" ht="24.75" customHeight="1">
      <c r="A37" s="41" t="s">
        <v>70</v>
      </c>
      <c r="B37" s="42" t="s">
        <v>71</v>
      </c>
      <c r="C37" s="43">
        <f>'TRE-TO'!$D$16</f>
        <v>1784.42</v>
      </c>
      <c r="D37" s="43">
        <f>'TRE-TO'!$D$17</f>
        <v>1235.77</v>
      </c>
      <c r="E37" s="43">
        <v>0</v>
      </c>
      <c r="F37" s="43">
        <v>0</v>
      </c>
      <c r="G37" s="378" t="str">
        <f>'TRE-TO'!$D$20</f>
        <v>746,00</v>
      </c>
    </row>
    <row r="38" spans="1:7" s="37" customFormat="1" ht="24.75" customHeight="1">
      <c r="A38" s="41" t="s">
        <v>72</v>
      </c>
      <c r="B38" s="42" t="s">
        <v>73</v>
      </c>
      <c r="C38" s="43">
        <f>'TRE-RR'!$D$16</f>
        <v>1784.42</v>
      </c>
      <c r="D38" s="43">
        <f>'TRE-RR'!$D$17</f>
        <v>1235.77</v>
      </c>
      <c r="E38" s="43">
        <v>0</v>
      </c>
      <c r="F38" s="43">
        <v>0</v>
      </c>
      <c r="G38" s="378" t="str">
        <f>'TRE-RR'!$D$20</f>
        <v>746,00</v>
      </c>
    </row>
    <row r="39" spans="1:7" s="37" customFormat="1" ht="24.75" customHeight="1">
      <c r="A39" s="44" t="s">
        <v>74</v>
      </c>
      <c r="B39" s="45" t="s">
        <v>75</v>
      </c>
      <c r="C39" s="46">
        <f>'TRE-AP'!$D$16</f>
        <v>1784.42</v>
      </c>
      <c r="D39" s="46">
        <f>'TRE-AP'!$D$17</f>
        <v>1235.77</v>
      </c>
      <c r="E39" s="46">
        <v>0</v>
      </c>
      <c r="F39" s="46">
        <v>0</v>
      </c>
      <c r="G39" s="379" t="str">
        <f>'TRE-AP'!$D$20</f>
        <v>746,00</v>
      </c>
    </row>
    <row r="40" spans="1:7" s="37" customFormat="1" ht="30" customHeight="1">
      <c r="A40" s="47">
        <v>14000</v>
      </c>
      <c r="B40" s="48" t="s">
        <v>84</v>
      </c>
      <c r="C40" s="49"/>
      <c r="D40" s="49"/>
      <c r="E40" s="50"/>
      <c r="F40" s="49"/>
      <c r="G40" s="51"/>
    </row>
    <row r="41" spans="1:7" s="52" customFormat="1" ht="69.75" customHeight="1">
      <c r="A41" s="396" t="s">
        <v>85</v>
      </c>
      <c r="B41" s="397"/>
      <c r="C41" s="53" t="s">
        <v>86</v>
      </c>
      <c r="D41" s="53" t="s">
        <v>87</v>
      </c>
      <c r="E41" s="54" t="s">
        <v>88</v>
      </c>
      <c r="F41" s="55" t="s">
        <v>89</v>
      </c>
      <c r="G41" s="56" t="s">
        <v>88</v>
      </c>
    </row>
    <row r="42" spans="1:7" s="31" customFormat="1" ht="19.5" customHeight="1">
      <c r="A42" s="57" t="s">
        <v>76</v>
      </c>
      <c r="B42" s="58"/>
      <c r="C42" s="58"/>
      <c r="D42" s="58"/>
      <c r="E42" s="58"/>
      <c r="F42" s="58"/>
      <c r="G42" s="58"/>
    </row>
    <row r="43" spans="1:7" s="31" customFormat="1" ht="19.5" customHeight="1">
      <c r="A43" s="382" t="s">
        <v>90</v>
      </c>
      <c r="B43" s="382"/>
      <c r="C43" s="382"/>
      <c r="D43" s="382"/>
      <c r="E43" s="382"/>
      <c r="F43" s="382"/>
      <c r="G43" s="382"/>
    </row>
    <row r="44" spans="1:7" s="31" customFormat="1" ht="19.5" customHeight="1">
      <c r="A44" s="382" t="s">
        <v>91</v>
      </c>
      <c r="B44" s="382"/>
      <c r="C44" s="382"/>
      <c r="D44" s="382"/>
      <c r="E44" s="382"/>
      <c r="F44" s="382"/>
      <c r="G44" s="382"/>
    </row>
    <row r="45" spans="1:7" s="31" customFormat="1" ht="19.5" customHeight="1">
      <c r="A45" s="382" t="s">
        <v>92</v>
      </c>
      <c r="B45" s="382"/>
      <c r="C45" s="382"/>
      <c r="D45" s="382"/>
      <c r="E45" s="382"/>
      <c r="F45" s="382"/>
      <c r="G45" s="382"/>
    </row>
    <row r="46" spans="1:7" s="31" customFormat="1" ht="19.5" customHeight="1">
      <c r="A46" s="382" t="s">
        <v>93</v>
      </c>
      <c r="B46" s="382"/>
      <c r="C46" s="382"/>
      <c r="D46" s="382"/>
      <c r="E46" s="382"/>
      <c r="F46" s="382"/>
      <c r="G46" s="382"/>
    </row>
    <row r="47" spans="1:7" ht="17.25" customHeight="1"/>
  </sheetData>
  <mergeCells count="20">
    <mergeCell ref="A1:B1"/>
    <mergeCell ref="A2:B2"/>
    <mergeCell ref="A3:B3"/>
    <mergeCell ref="A4:B4"/>
    <mergeCell ref="A5:G5"/>
    <mergeCell ref="E10:E11"/>
    <mergeCell ref="F10:F11"/>
    <mergeCell ref="G10:G11"/>
    <mergeCell ref="A7:G7"/>
    <mergeCell ref="A46:G46"/>
    <mergeCell ref="A41:B41"/>
    <mergeCell ref="A43:G43"/>
    <mergeCell ref="A44:G44"/>
    <mergeCell ref="A45:G45"/>
    <mergeCell ref="A9:B9"/>
    <mergeCell ref="C9:G9"/>
    <mergeCell ref="A10:A11"/>
    <mergeCell ref="B10:B11"/>
    <mergeCell ref="C10:C11"/>
    <mergeCell ref="D10:D1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6" firstPageNumber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51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50</v>
      </c>
      <c r="C11" s="95" t="s">
        <v>51</v>
      </c>
      <c r="D11" s="111">
        <v>877</v>
      </c>
      <c r="E11" s="111">
        <v>170</v>
      </c>
      <c r="F11" s="111">
        <v>42</v>
      </c>
      <c r="G11" s="97">
        <v>0</v>
      </c>
      <c r="H11" s="111">
        <v>1020</v>
      </c>
      <c r="I11" s="111">
        <v>1361</v>
      </c>
      <c r="J11" s="98">
        <f>H11+I11</f>
        <v>2381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877</v>
      </c>
      <c r="E12" s="100">
        <f t="shared" si="0"/>
        <v>170</v>
      </c>
      <c r="F12" s="100">
        <f t="shared" si="0"/>
        <v>42</v>
      </c>
      <c r="G12" s="100">
        <f t="shared" si="0"/>
        <v>0</v>
      </c>
      <c r="H12" s="100">
        <f t="shared" si="0"/>
        <v>1020</v>
      </c>
      <c r="I12" s="100">
        <f t="shared" si="0"/>
        <v>1361</v>
      </c>
      <c r="J12" s="101">
        <f t="shared" si="0"/>
        <v>2381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546.46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53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52</v>
      </c>
      <c r="C11" s="95" t="s">
        <v>53</v>
      </c>
      <c r="D11" s="111">
        <v>816</v>
      </c>
      <c r="E11" s="111">
        <v>131</v>
      </c>
      <c r="F11" s="111">
        <v>45</v>
      </c>
      <c r="G11" s="97">
        <v>0</v>
      </c>
      <c r="H11" s="111">
        <v>881</v>
      </c>
      <c r="I11" s="111">
        <v>1112</v>
      </c>
      <c r="J11" s="98">
        <f>H11+I11</f>
        <v>1993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816</v>
      </c>
      <c r="E12" s="100">
        <f t="shared" si="0"/>
        <v>131</v>
      </c>
      <c r="F12" s="100">
        <f t="shared" si="0"/>
        <v>45</v>
      </c>
      <c r="G12" s="100">
        <f t="shared" si="0"/>
        <v>0</v>
      </c>
      <c r="H12" s="100">
        <f t="shared" si="0"/>
        <v>881</v>
      </c>
      <c r="I12" s="100">
        <f t="shared" si="0"/>
        <v>1112</v>
      </c>
      <c r="J12" s="101">
        <f t="shared" si="0"/>
        <v>1993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719.38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55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54</v>
      </c>
      <c r="C11" s="95" t="s">
        <v>55</v>
      </c>
      <c r="D11" s="111">
        <v>487</v>
      </c>
      <c r="E11" s="111">
        <v>104</v>
      </c>
      <c r="F11" s="111">
        <v>11</v>
      </c>
      <c r="G11" s="97">
        <v>0</v>
      </c>
      <c r="H11" s="111">
        <v>481</v>
      </c>
      <c r="I11" s="111">
        <v>799</v>
      </c>
      <c r="J11" s="98">
        <f>H11+I11</f>
        <v>1280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487</v>
      </c>
      <c r="E12" s="100">
        <f t="shared" si="0"/>
        <v>104</v>
      </c>
      <c r="F12" s="100">
        <f t="shared" si="0"/>
        <v>11</v>
      </c>
      <c r="G12" s="100">
        <f t="shared" si="0"/>
        <v>0</v>
      </c>
      <c r="H12" s="100">
        <f t="shared" si="0"/>
        <v>481</v>
      </c>
      <c r="I12" s="100">
        <f t="shared" si="0"/>
        <v>799</v>
      </c>
      <c r="J12" s="101">
        <f t="shared" si="0"/>
        <v>1280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687.63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57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56</v>
      </c>
      <c r="C11" s="95" t="s">
        <v>57</v>
      </c>
      <c r="D11" s="111">
        <v>1279</v>
      </c>
      <c r="E11" s="111">
        <v>161</v>
      </c>
      <c r="F11" s="111">
        <v>419</v>
      </c>
      <c r="G11" s="97">
        <v>0</v>
      </c>
      <c r="H11" s="111">
        <v>1646</v>
      </c>
      <c r="I11" s="111">
        <v>2404</v>
      </c>
      <c r="J11" s="98">
        <f>H11+I11</f>
        <v>4050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1279</v>
      </c>
      <c r="E12" s="100">
        <f t="shared" si="0"/>
        <v>161</v>
      </c>
      <c r="F12" s="100">
        <f t="shared" si="0"/>
        <v>419</v>
      </c>
      <c r="G12" s="100">
        <f t="shared" si="0"/>
        <v>0</v>
      </c>
      <c r="H12" s="100">
        <f t="shared" si="0"/>
        <v>1646</v>
      </c>
      <c r="I12" s="100">
        <f t="shared" si="0"/>
        <v>2404</v>
      </c>
      <c r="J12" s="101">
        <f t="shared" si="0"/>
        <v>4050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326.58999999999997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212"/>
      <c r="B1" s="213" t="s">
        <v>0</v>
      </c>
      <c r="C1" s="212"/>
      <c r="D1" s="212"/>
      <c r="E1" s="212"/>
      <c r="F1" s="212"/>
      <c r="G1" s="212"/>
      <c r="H1" s="212"/>
      <c r="I1" s="212"/>
      <c r="J1" s="212"/>
    </row>
    <row r="2" spans="1:10" ht="30" customHeight="1">
      <c r="A2" s="214"/>
      <c r="B2" s="214" t="s">
        <v>1</v>
      </c>
      <c r="C2" s="215" t="s">
        <v>2</v>
      </c>
      <c r="D2" s="216"/>
      <c r="E2" s="214"/>
      <c r="F2" s="214"/>
      <c r="G2" s="214"/>
      <c r="H2" s="214"/>
      <c r="I2" s="214"/>
      <c r="J2" s="214"/>
    </row>
    <row r="3" spans="1:10" ht="30" customHeight="1">
      <c r="A3" s="214"/>
      <c r="B3" s="214" t="s">
        <v>3</v>
      </c>
      <c r="C3" s="217" t="s">
        <v>59</v>
      </c>
      <c r="D3" s="214"/>
      <c r="E3" s="214"/>
      <c r="F3" s="214"/>
      <c r="G3" s="214"/>
      <c r="H3" s="214"/>
      <c r="I3" s="214"/>
      <c r="J3" s="214"/>
    </row>
    <row r="4" spans="1:10" ht="30" customHeight="1">
      <c r="A4" s="214"/>
      <c r="B4" s="214" t="s">
        <v>5</v>
      </c>
      <c r="C4" s="218" t="s">
        <v>103</v>
      </c>
      <c r="D4" s="219" t="s">
        <v>104</v>
      </c>
      <c r="E4" s="214"/>
      <c r="F4" s="214"/>
      <c r="G4" s="214"/>
      <c r="H4" s="214"/>
      <c r="I4" s="214"/>
      <c r="J4" s="214"/>
    </row>
    <row r="5" spans="1:10" ht="39.75" customHeight="1">
      <c r="A5" s="220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214"/>
      <c r="B6" s="221"/>
      <c r="C6" s="221"/>
      <c r="D6" s="221"/>
      <c r="E6" s="221"/>
      <c r="F6" s="221"/>
      <c r="G6" s="221"/>
      <c r="H6" s="221"/>
      <c r="I6" s="221"/>
      <c r="J6" s="221"/>
    </row>
    <row r="7" spans="1:10" ht="39.75" customHeight="1">
      <c r="A7" s="214"/>
      <c r="B7" s="222" t="s">
        <v>7</v>
      </c>
      <c r="C7" s="214"/>
      <c r="D7" s="214"/>
      <c r="E7" s="214"/>
      <c r="F7" s="214"/>
      <c r="G7" s="214"/>
      <c r="H7" s="214"/>
      <c r="I7" s="214"/>
      <c r="J7" s="214"/>
    </row>
    <row r="8" spans="1:10" ht="39.75" customHeight="1">
      <c r="A8" s="223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223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223"/>
      <c r="B10" s="389"/>
      <c r="C10" s="390"/>
      <c r="D10" s="390"/>
      <c r="E10" s="390"/>
      <c r="F10" s="390"/>
      <c r="G10" s="390"/>
      <c r="H10" s="224" t="s">
        <v>17</v>
      </c>
      <c r="I10" s="224" t="s">
        <v>18</v>
      </c>
      <c r="J10" s="225" t="s">
        <v>19</v>
      </c>
    </row>
    <row r="11" spans="1:10" ht="34.5" customHeight="1">
      <c r="A11" s="223"/>
      <c r="B11" s="226" t="s">
        <v>58</v>
      </c>
      <c r="C11" s="226" t="s">
        <v>59</v>
      </c>
      <c r="D11" s="227">
        <v>445</v>
      </c>
      <c r="E11" s="228">
        <v>78</v>
      </c>
      <c r="F11" s="229">
        <v>0</v>
      </c>
      <c r="G11" s="230">
        <v>0</v>
      </c>
      <c r="H11" s="231">
        <v>460</v>
      </c>
      <c r="I11" s="232">
        <v>683</v>
      </c>
      <c r="J11" s="233">
        <f>H11+I11</f>
        <v>1143</v>
      </c>
    </row>
    <row r="12" spans="1:10" ht="34.5" customHeight="1">
      <c r="A12" s="223"/>
      <c r="B12" s="416" t="s">
        <v>19</v>
      </c>
      <c r="C12" s="417"/>
      <c r="D12" s="235">
        <f t="shared" ref="D12:J12" si="0">SUM(D11:D11)</f>
        <v>445</v>
      </c>
      <c r="E12" s="235">
        <f t="shared" si="0"/>
        <v>78</v>
      </c>
      <c r="F12" s="235">
        <f t="shared" si="0"/>
        <v>0</v>
      </c>
      <c r="G12" s="235">
        <f t="shared" si="0"/>
        <v>0</v>
      </c>
      <c r="H12" s="235">
        <f t="shared" si="0"/>
        <v>460</v>
      </c>
      <c r="I12" s="235">
        <f t="shared" si="0"/>
        <v>683</v>
      </c>
      <c r="J12" s="236">
        <f t="shared" si="0"/>
        <v>1143</v>
      </c>
    </row>
    <row r="13" spans="1:10" ht="30" customHeight="1">
      <c r="A13" s="223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223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223"/>
      <c r="B15" s="420" t="s">
        <v>106</v>
      </c>
      <c r="C15" s="421"/>
      <c r="D15" s="234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223"/>
      <c r="B16" s="413" t="s">
        <v>80</v>
      </c>
      <c r="C16" s="414"/>
      <c r="D16" s="237">
        <v>1784.42</v>
      </c>
      <c r="E16" s="238"/>
      <c r="F16" s="239" t="s">
        <v>109</v>
      </c>
      <c r="G16" s="239"/>
      <c r="H16" s="239"/>
      <c r="I16" s="239"/>
      <c r="J16" s="239"/>
    </row>
    <row r="17" spans="1:10" ht="34.5" customHeight="1">
      <c r="A17" s="223"/>
      <c r="B17" s="413" t="s">
        <v>81</v>
      </c>
      <c r="C17" s="414"/>
      <c r="D17" s="237">
        <v>1235.77</v>
      </c>
      <c r="E17" s="238"/>
      <c r="F17" s="239" t="s">
        <v>110</v>
      </c>
      <c r="G17" s="239"/>
      <c r="H17" s="239"/>
      <c r="I17" s="239"/>
      <c r="J17" s="239"/>
    </row>
    <row r="18" spans="1:10" ht="34.5" customHeight="1">
      <c r="A18" s="223"/>
      <c r="B18" s="413" t="s">
        <v>119</v>
      </c>
      <c r="C18" s="414"/>
      <c r="D18" s="369">
        <v>0</v>
      </c>
      <c r="E18" s="238"/>
      <c r="F18" s="239" t="s">
        <v>112</v>
      </c>
      <c r="G18" s="239"/>
      <c r="H18" s="239"/>
      <c r="I18" s="239"/>
      <c r="J18" s="239"/>
    </row>
    <row r="19" spans="1:10" ht="34.5" customHeight="1">
      <c r="A19" s="223"/>
      <c r="B19" s="413" t="s">
        <v>83</v>
      </c>
      <c r="C19" s="414"/>
      <c r="D19" s="237" t="s">
        <v>113</v>
      </c>
      <c r="E19" s="238"/>
      <c r="F19" s="239" t="s">
        <v>114</v>
      </c>
      <c r="G19" s="239"/>
      <c r="H19" s="239"/>
      <c r="I19" s="239"/>
      <c r="J19" s="239"/>
    </row>
    <row r="20" spans="1:10" ht="34.5" customHeight="1">
      <c r="A20" s="223"/>
      <c r="B20" s="413" t="s">
        <v>115</v>
      </c>
      <c r="C20" s="414"/>
      <c r="D20" s="240" t="s">
        <v>120</v>
      </c>
      <c r="E20" s="238"/>
      <c r="F20" s="239" t="s">
        <v>112</v>
      </c>
      <c r="G20" s="239"/>
      <c r="H20" s="239"/>
      <c r="I20" s="239"/>
      <c r="J20" s="239"/>
    </row>
    <row r="21" spans="1:10" ht="19.5" customHeight="1">
      <c r="A21" s="223"/>
      <c r="B21" s="241" t="s">
        <v>116</v>
      </c>
      <c r="C21" s="242"/>
      <c r="D21" s="242"/>
      <c r="E21" s="243"/>
      <c r="F21" s="243"/>
      <c r="G21" s="243"/>
      <c r="H21" s="243"/>
      <c r="I21" s="243"/>
      <c r="J21" s="243"/>
    </row>
    <row r="22" spans="1:10" ht="33.75" customHeight="1">
      <c r="A22" s="223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223"/>
      <c r="B23" s="223"/>
      <c r="C23" s="223"/>
      <c r="D23" s="223"/>
      <c r="E23" s="223"/>
      <c r="F23" s="223"/>
      <c r="G23" s="223"/>
      <c r="H23" s="223"/>
      <c r="I23" s="223"/>
      <c r="J23" s="223"/>
    </row>
    <row r="24" spans="1:10" ht="19.5" customHeight="1">
      <c r="A24" s="223"/>
      <c r="B24" s="223"/>
      <c r="C24" s="223"/>
      <c r="D24" s="223"/>
      <c r="E24" s="223"/>
      <c r="F24" s="223"/>
      <c r="G24" s="223"/>
      <c r="H24" s="244"/>
      <c r="I24" s="223"/>
      <c r="J24" s="223"/>
    </row>
    <row r="25" spans="1:10" ht="19.5" customHeight="1">
      <c r="A25" s="223"/>
      <c r="B25" s="223"/>
      <c r="C25" s="223"/>
      <c r="D25" s="223"/>
      <c r="E25" s="223"/>
      <c r="F25" s="223"/>
      <c r="G25" s="223"/>
      <c r="H25" s="223"/>
      <c r="I25" s="223"/>
      <c r="J25" s="223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61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60</v>
      </c>
      <c r="C11" s="95" t="s">
        <v>61</v>
      </c>
      <c r="D11" s="111">
        <v>817</v>
      </c>
      <c r="E11" s="111">
        <v>119</v>
      </c>
      <c r="F11" s="111">
        <v>38</v>
      </c>
      <c r="G11" s="97">
        <v>0</v>
      </c>
      <c r="H11" s="111">
        <v>1003</v>
      </c>
      <c r="I11" s="111">
        <v>1102</v>
      </c>
      <c r="J11" s="98">
        <f>H11+I11</f>
        <v>2105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817</v>
      </c>
      <c r="E12" s="100">
        <f t="shared" si="0"/>
        <v>119</v>
      </c>
      <c r="F12" s="100">
        <f t="shared" si="0"/>
        <v>38</v>
      </c>
      <c r="G12" s="100">
        <f t="shared" si="0"/>
        <v>0</v>
      </c>
      <c r="H12" s="100">
        <f t="shared" si="0"/>
        <v>1003</v>
      </c>
      <c r="I12" s="100">
        <f t="shared" si="0"/>
        <v>1102</v>
      </c>
      <c r="J12" s="101">
        <f t="shared" si="0"/>
        <v>2105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477.25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245"/>
      <c r="B1" s="246" t="s">
        <v>0</v>
      </c>
      <c r="C1" s="245"/>
      <c r="D1" s="245"/>
      <c r="E1" s="245"/>
      <c r="F1" s="245"/>
      <c r="G1" s="245"/>
      <c r="H1" s="245"/>
      <c r="I1" s="245"/>
      <c r="J1" s="245"/>
    </row>
    <row r="2" spans="1:10" ht="30" customHeight="1">
      <c r="A2" s="247"/>
      <c r="B2" s="247" t="s">
        <v>1</v>
      </c>
      <c r="C2" s="248" t="s">
        <v>2</v>
      </c>
      <c r="D2" s="249"/>
      <c r="E2" s="247"/>
      <c r="F2" s="247"/>
      <c r="G2" s="247"/>
      <c r="H2" s="247"/>
      <c r="I2" s="247"/>
      <c r="J2" s="247"/>
    </row>
    <row r="3" spans="1:10" ht="30" customHeight="1">
      <c r="A3" s="247"/>
      <c r="B3" s="247" t="s">
        <v>3</v>
      </c>
      <c r="C3" s="250" t="s">
        <v>63</v>
      </c>
      <c r="D3" s="247"/>
      <c r="E3" s="247"/>
      <c r="F3" s="247"/>
      <c r="G3" s="247"/>
      <c r="H3" s="247"/>
      <c r="I3" s="247"/>
      <c r="J3" s="247"/>
    </row>
    <row r="4" spans="1:10" ht="30" customHeight="1">
      <c r="A4" s="247"/>
      <c r="B4" s="247" t="s">
        <v>5</v>
      </c>
      <c r="C4" s="251" t="s">
        <v>103</v>
      </c>
      <c r="D4" s="252" t="s">
        <v>104</v>
      </c>
      <c r="E4" s="247"/>
      <c r="F4" s="247"/>
      <c r="G4" s="247"/>
      <c r="H4" s="247"/>
      <c r="I4" s="247"/>
      <c r="J4" s="247"/>
    </row>
    <row r="5" spans="1:10" ht="39.75" customHeight="1">
      <c r="A5" s="253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247"/>
      <c r="B6" s="254"/>
      <c r="C6" s="254"/>
      <c r="D6" s="254"/>
      <c r="E6" s="254"/>
      <c r="F6" s="254"/>
      <c r="G6" s="254"/>
      <c r="H6" s="254"/>
      <c r="I6" s="254"/>
      <c r="J6" s="254"/>
    </row>
    <row r="7" spans="1:10" ht="39.75" customHeight="1">
      <c r="A7" s="247"/>
      <c r="B7" s="255" t="s">
        <v>7</v>
      </c>
      <c r="C7" s="247"/>
      <c r="D7" s="247"/>
      <c r="E7" s="247"/>
      <c r="F7" s="247"/>
      <c r="G7" s="247"/>
      <c r="H7" s="247"/>
      <c r="I7" s="247"/>
      <c r="J7" s="247"/>
    </row>
    <row r="8" spans="1:10" ht="39.75" customHeight="1">
      <c r="A8" s="256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256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256"/>
      <c r="B10" s="389"/>
      <c r="C10" s="390"/>
      <c r="D10" s="390"/>
      <c r="E10" s="390"/>
      <c r="F10" s="390"/>
      <c r="G10" s="390"/>
      <c r="H10" s="257" t="s">
        <v>17</v>
      </c>
      <c r="I10" s="257" t="s">
        <v>18</v>
      </c>
      <c r="J10" s="258" t="s">
        <v>19</v>
      </c>
    </row>
    <row r="11" spans="1:10" ht="34.5" customHeight="1">
      <c r="A11" s="256"/>
      <c r="B11" s="259" t="s">
        <v>62</v>
      </c>
      <c r="C11" s="259" t="s">
        <v>63</v>
      </c>
      <c r="D11" s="260">
        <v>279</v>
      </c>
      <c r="E11" s="261">
        <v>56</v>
      </c>
      <c r="F11" s="262">
        <v>0</v>
      </c>
      <c r="G11" s="263">
        <v>0</v>
      </c>
      <c r="H11" s="264">
        <v>257</v>
      </c>
      <c r="I11" s="265">
        <v>394</v>
      </c>
      <c r="J11" s="266">
        <f>H11+I11</f>
        <v>651</v>
      </c>
    </row>
    <row r="12" spans="1:10" ht="34.5" customHeight="1">
      <c r="A12" s="256"/>
      <c r="B12" s="416" t="s">
        <v>19</v>
      </c>
      <c r="C12" s="417"/>
      <c r="D12" s="268">
        <f t="shared" ref="D12:J12" si="0">SUM(D11:D11)</f>
        <v>279</v>
      </c>
      <c r="E12" s="268">
        <f t="shared" si="0"/>
        <v>56</v>
      </c>
      <c r="F12" s="268">
        <f t="shared" si="0"/>
        <v>0</v>
      </c>
      <c r="G12" s="268">
        <f t="shared" si="0"/>
        <v>0</v>
      </c>
      <c r="H12" s="268">
        <f t="shared" si="0"/>
        <v>257</v>
      </c>
      <c r="I12" s="268">
        <f t="shared" si="0"/>
        <v>394</v>
      </c>
      <c r="J12" s="269">
        <f t="shared" si="0"/>
        <v>651</v>
      </c>
    </row>
    <row r="13" spans="1:10" ht="30" customHeight="1">
      <c r="A13" s="256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256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256"/>
      <c r="B15" s="420" t="s">
        <v>106</v>
      </c>
      <c r="C15" s="421"/>
      <c r="D15" s="267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256"/>
      <c r="B16" s="413" t="s">
        <v>80</v>
      </c>
      <c r="C16" s="414"/>
      <c r="D16" s="270">
        <v>1784.42</v>
      </c>
      <c r="E16" s="271"/>
      <c r="F16" s="272" t="s">
        <v>109</v>
      </c>
      <c r="G16" s="272"/>
      <c r="H16" s="272"/>
      <c r="I16" s="272"/>
      <c r="J16" s="272"/>
    </row>
    <row r="17" spans="1:10" ht="34.5" customHeight="1">
      <c r="A17" s="256"/>
      <c r="B17" s="413" t="s">
        <v>81</v>
      </c>
      <c r="C17" s="414"/>
      <c r="D17" s="270">
        <v>1235.77</v>
      </c>
      <c r="E17" s="271"/>
      <c r="F17" s="272" t="s">
        <v>110</v>
      </c>
      <c r="G17" s="272"/>
      <c r="H17" s="272"/>
      <c r="I17" s="272"/>
      <c r="J17" s="272"/>
    </row>
    <row r="18" spans="1:10" ht="34.5" customHeight="1">
      <c r="A18" s="256"/>
      <c r="B18" s="413" t="s">
        <v>119</v>
      </c>
      <c r="C18" s="414"/>
      <c r="D18" s="369">
        <v>0</v>
      </c>
      <c r="E18" s="271"/>
      <c r="F18" s="272" t="s">
        <v>112</v>
      </c>
      <c r="G18" s="272"/>
      <c r="H18" s="272"/>
      <c r="I18" s="272"/>
      <c r="J18" s="272"/>
    </row>
    <row r="19" spans="1:10" ht="34.5" customHeight="1">
      <c r="A19" s="256"/>
      <c r="B19" s="413" t="s">
        <v>83</v>
      </c>
      <c r="C19" s="414"/>
      <c r="D19" s="270" t="s">
        <v>113</v>
      </c>
      <c r="E19" s="271"/>
      <c r="F19" s="272" t="s">
        <v>114</v>
      </c>
      <c r="G19" s="272"/>
      <c r="H19" s="272"/>
      <c r="I19" s="272"/>
      <c r="J19" s="272"/>
    </row>
    <row r="20" spans="1:10" ht="34.5" customHeight="1">
      <c r="A20" s="256"/>
      <c r="B20" s="413" t="s">
        <v>115</v>
      </c>
      <c r="C20" s="414"/>
      <c r="D20" s="273" t="s">
        <v>120</v>
      </c>
      <c r="E20" s="271"/>
      <c r="F20" s="272" t="s">
        <v>112</v>
      </c>
      <c r="G20" s="272"/>
      <c r="H20" s="272"/>
      <c r="I20" s="272"/>
      <c r="J20" s="272"/>
    </row>
    <row r="21" spans="1:10" ht="19.5" customHeight="1">
      <c r="A21" s="256"/>
      <c r="B21" s="274" t="s">
        <v>116</v>
      </c>
      <c r="C21" s="275"/>
      <c r="D21" s="275"/>
      <c r="E21" s="276"/>
      <c r="F21" s="276"/>
      <c r="G21" s="276"/>
      <c r="H21" s="276"/>
      <c r="I21" s="276"/>
      <c r="J21" s="276"/>
    </row>
    <row r="22" spans="1:10" ht="33.75" customHeight="1">
      <c r="A22" s="256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256"/>
      <c r="B23" s="256"/>
      <c r="C23" s="256"/>
      <c r="D23" s="256"/>
      <c r="E23" s="256"/>
      <c r="F23" s="256"/>
      <c r="G23" s="256"/>
      <c r="H23" s="256"/>
      <c r="I23" s="256"/>
      <c r="J23" s="256"/>
    </row>
    <row r="24" spans="1:10" ht="19.5" customHeight="1">
      <c r="A24" s="256"/>
      <c r="B24" s="256"/>
      <c r="C24" s="256"/>
      <c r="D24" s="256"/>
      <c r="E24" s="256"/>
      <c r="F24" s="256"/>
      <c r="G24" s="256"/>
      <c r="H24" s="277"/>
      <c r="I24" s="256"/>
      <c r="J24" s="256"/>
    </row>
    <row r="25" spans="1:10" ht="19.5" customHeight="1">
      <c r="A25" s="256"/>
      <c r="B25" s="256"/>
      <c r="C25" s="256"/>
      <c r="D25" s="256"/>
      <c r="E25" s="256"/>
      <c r="F25" s="256"/>
      <c r="G25" s="256"/>
      <c r="H25" s="256"/>
      <c r="I25" s="256"/>
      <c r="J25" s="256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278"/>
      <c r="B1" s="279" t="s">
        <v>0</v>
      </c>
      <c r="C1" s="278"/>
      <c r="D1" s="278"/>
      <c r="E1" s="278"/>
      <c r="F1" s="278"/>
      <c r="G1" s="278"/>
      <c r="H1" s="278"/>
      <c r="I1" s="278"/>
      <c r="J1" s="278"/>
    </row>
    <row r="2" spans="1:10" ht="30" customHeight="1">
      <c r="A2" s="280"/>
      <c r="B2" s="280" t="s">
        <v>1</v>
      </c>
      <c r="C2" s="281" t="s">
        <v>2</v>
      </c>
      <c r="D2" s="282"/>
      <c r="E2" s="280"/>
      <c r="F2" s="280"/>
      <c r="G2" s="280"/>
      <c r="H2" s="280"/>
      <c r="I2" s="280"/>
      <c r="J2" s="280"/>
    </row>
    <row r="3" spans="1:10" ht="30" customHeight="1">
      <c r="A3" s="280"/>
      <c r="B3" s="280" t="s">
        <v>3</v>
      </c>
      <c r="C3" s="283" t="s">
        <v>65</v>
      </c>
      <c r="D3" s="280"/>
      <c r="E3" s="280"/>
      <c r="F3" s="280"/>
      <c r="G3" s="280"/>
      <c r="H3" s="280"/>
      <c r="I3" s="280"/>
      <c r="J3" s="280"/>
    </row>
    <row r="4" spans="1:10" ht="30" customHeight="1">
      <c r="A4" s="280"/>
      <c r="B4" s="280" t="s">
        <v>5</v>
      </c>
      <c r="C4" s="284" t="s">
        <v>103</v>
      </c>
      <c r="D4" s="285" t="s">
        <v>104</v>
      </c>
      <c r="E4" s="280"/>
      <c r="F4" s="280"/>
      <c r="G4" s="280"/>
      <c r="H4" s="280"/>
      <c r="I4" s="280"/>
      <c r="J4" s="280"/>
    </row>
    <row r="5" spans="1:10" ht="39.75" customHeight="1">
      <c r="A5" s="286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280"/>
      <c r="B6" s="287"/>
      <c r="C6" s="287"/>
      <c r="D6" s="287"/>
      <c r="E6" s="287"/>
      <c r="F6" s="287"/>
      <c r="G6" s="287"/>
      <c r="H6" s="287"/>
      <c r="I6" s="287"/>
      <c r="J6" s="287"/>
    </row>
    <row r="7" spans="1:10" ht="39.75" customHeight="1">
      <c r="A7" s="280"/>
      <c r="B7" s="288" t="s">
        <v>7</v>
      </c>
      <c r="C7" s="280"/>
      <c r="D7" s="280"/>
      <c r="E7" s="280"/>
      <c r="F7" s="280"/>
      <c r="G7" s="280"/>
      <c r="H7" s="280"/>
      <c r="I7" s="280"/>
      <c r="J7" s="280"/>
    </row>
    <row r="8" spans="1:10" ht="39.75" customHeight="1">
      <c r="A8" s="289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289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289"/>
      <c r="B10" s="389"/>
      <c r="C10" s="390"/>
      <c r="D10" s="390"/>
      <c r="E10" s="390"/>
      <c r="F10" s="390"/>
      <c r="G10" s="390"/>
      <c r="H10" s="290" t="s">
        <v>17</v>
      </c>
      <c r="I10" s="290" t="s">
        <v>18</v>
      </c>
      <c r="J10" s="291" t="s">
        <v>19</v>
      </c>
    </row>
    <row r="11" spans="1:10" ht="34.5" customHeight="1">
      <c r="A11" s="289"/>
      <c r="B11" s="292" t="s">
        <v>64</v>
      </c>
      <c r="C11" s="292" t="s">
        <v>65</v>
      </c>
      <c r="D11" s="293">
        <v>500</v>
      </c>
      <c r="E11" s="294">
        <v>74</v>
      </c>
      <c r="F11" s="295">
        <v>2</v>
      </c>
      <c r="G11" s="296">
        <v>0</v>
      </c>
      <c r="H11" s="297">
        <v>642</v>
      </c>
      <c r="I11" s="298">
        <v>981</v>
      </c>
      <c r="J11" s="299">
        <f>H11+I11</f>
        <v>1623</v>
      </c>
    </row>
    <row r="12" spans="1:10" ht="34.5" customHeight="1">
      <c r="A12" s="289"/>
      <c r="B12" s="416" t="s">
        <v>19</v>
      </c>
      <c r="C12" s="417"/>
      <c r="D12" s="301">
        <f t="shared" ref="D12:J12" si="0">SUM(D11:D11)</f>
        <v>500</v>
      </c>
      <c r="E12" s="301">
        <f t="shared" si="0"/>
        <v>74</v>
      </c>
      <c r="F12" s="301">
        <f t="shared" si="0"/>
        <v>2</v>
      </c>
      <c r="G12" s="301">
        <f t="shared" si="0"/>
        <v>0</v>
      </c>
      <c r="H12" s="301">
        <f t="shared" si="0"/>
        <v>642</v>
      </c>
      <c r="I12" s="301">
        <f t="shared" si="0"/>
        <v>981</v>
      </c>
      <c r="J12" s="302">
        <f t="shared" si="0"/>
        <v>1623</v>
      </c>
    </row>
    <row r="13" spans="1:10" ht="30" customHeight="1">
      <c r="A13" s="289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289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289"/>
      <c r="B15" s="420" t="s">
        <v>106</v>
      </c>
      <c r="C15" s="421"/>
      <c r="D15" s="300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289"/>
      <c r="B16" s="413" t="s">
        <v>80</v>
      </c>
      <c r="C16" s="414"/>
      <c r="D16" s="303">
        <v>1784.42</v>
      </c>
      <c r="E16" s="304"/>
      <c r="F16" s="305" t="s">
        <v>109</v>
      </c>
      <c r="G16" s="305"/>
      <c r="H16" s="305"/>
      <c r="I16" s="305"/>
      <c r="J16" s="305"/>
    </row>
    <row r="17" spans="1:10" ht="34.5" customHeight="1">
      <c r="A17" s="289"/>
      <c r="B17" s="413" t="s">
        <v>81</v>
      </c>
      <c r="C17" s="414"/>
      <c r="D17" s="303">
        <v>1235.77</v>
      </c>
      <c r="E17" s="304"/>
      <c r="F17" s="305" t="s">
        <v>110</v>
      </c>
      <c r="G17" s="305"/>
      <c r="H17" s="305"/>
      <c r="I17" s="305"/>
      <c r="J17" s="305"/>
    </row>
    <row r="18" spans="1:10" ht="34.5" customHeight="1">
      <c r="A18" s="289"/>
      <c r="B18" s="413" t="s">
        <v>119</v>
      </c>
      <c r="C18" s="414"/>
      <c r="D18" s="369">
        <v>163.81</v>
      </c>
      <c r="E18" s="304"/>
      <c r="F18" s="305" t="s">
        <v>112</v>
      </c>
      <c r="G18" s="305"/>
      <c r="H18" s="305"/>
      <c r="I18" s="305"/>
      <c r="J18" s="305"/>
    </row>
    <row r="19" spans="1:10" ht="34.5" customHeight="1">
      <c r="A19" s="289"/>
      <c r="B19" s="413" t="s">
        <v>83</v>
      </c>
      <c r="C19" s="414"/>
      <c r="D19" s="303" t="s">
        <v>113</v>
      </c>
      <c r="E19" s="304"/>
      <c r="F19" s="305" t="s">
        <v>114</v>
      </c>
      <c r="G19" s="305"/>
      <c r="H19" s="305"/>
      <c r="I19" s="305"/>
      <c r="J19" s="305"/>
    </row>
    <row r="20" spans="1:10" ht="34.5" customHeight="1">
      <c r="A20" s="289"/>
      <c r="B20" s="413" t="s">
        <v>115</v>
      </c>
      <c r="C20" s="414"/>
      <c r="D20" s="306" t="s">
        <v>120</v>
      </c>
      <c r="E20" s="304"/>
      <c r="F20" s="305" t="s">
        <v>112</v>
      </c>
      <c r="G20" s="305"/>
      <c r="H20" s="305"/>
      <c r="I20" s="305"/>
      <c r="J20" s="305"/>
    </row>
    <row r="21" spans="1:10" ht="19.5" customHeight="1">
      <c r="A21" s="289"/>
      <c r="B21" s="307" t="s">
        <v>116</v>
      </c>
      <c r="C21" s="308"/>
      <c r="D21" s="308"/>
      <c r="E21" s="309"/>
      <c r="F21" s="309"/>
      <c r="G21" s="309"/>
      <c r="H21" s="309"/>
      <c r="I21" s="309"/>
      <c r="J21" s="309"/>
    </row>
    <row r="22" spans="1:10" ht="33.75" customHeight="1">
      <c r="A22" s="289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289"/>
      <c r="B23" s="289"/>
      <c r="C23" s="289"/>
      <c r="D23" s="289"/>
      <c r="E23" s="289"/>
      <c r="F23" s="289"/>
      <c r="G23" s="289"/>
      <c r="H23" s="289"/>
      <c r="I23" s="289"/>
      <c r="J23" s="289"/>
    </row>
    <row r="24" spans="1:10" ht="19.5" customHeight="1">
      <c r="A24" s="289"/>
      <c r="B24" s="289"/>
      <c r="C24" s="289"/>
      <c r="D24" s="289"/>
      <c r="E24" s="289"/>
      <c r="F24" s="289"/>
      <c r="G24" s="289"/>
      <c r="H24" s="310"/>
      <c r="I24" s="289"/>
      <c r="J24" s="289"/>
    </row>
    <row r="25" spans="1:10" ht="19.5" customHeight="1">
      <c r="A25" s="289"/>
      <c r="B25" s="289"/>
      <c r="C25" s="289"/>
      <c r="D25" s="289"/>
      <c r="E25" s="289"/>
      <c r="F25" s="289"/>
      <c r="G25" s="289"/>
      <c r="H25" s="289"/>
      <c r="I25" s="289"/>
      <c r="J25" s="28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11"/>
      <c r="B1" s="312" t="s">
        <v>0</v>
      </c>
      <c r="C1" s="311"/>
      <c r="D1" s="311"/>
      <c r="E1" s="311"/>
      <c r="F1" s="311"/>
      <c r="G1" s="311"/>
      <c r="H1" s="311"/>
      <c r="I1" s="311"/>
      <c r="J1" s="311"/>
    </row>
    <row r="2" spans="1:10" ht="30" customHeight="1">
      <c r="A2" s="313"/>
      <c r="B2" s="313" t="s">
        <v>1</v>
      </c>
      <c r="C2" s="314" t="s">
        <v>2</v>
      </c>
      <c r="D2" s="315"/>
      <c r="E2" s="313"/>
      <c r="F2" s="313"/>
      <c r="G2" s="313"/>
      <c r="H2" s="313"/>
      <c r="I2" s="313"/>
      <c r="J2" s="313"/>
    </row>
    <row r="3" spans="1:10" ht="30" customHeight="1">
      <c r="A3" s="313"/>
      <c r="B3" s="313" t="s">
        <v>3</v>
      </c>
      <c r="C3" s="316" t="s">
        <v>67</v>
      </c>
      <c r="D3" s="313"/>
      <c r="E3" s="313"/>
      <c r="F3" s="313"/>
      <c r="G3" s="313"/>
      <c r="H3" s="313"/>
      <c r="I3" s="313"/>
      <c r="J3" s="313"/>
    </row>
    <row r="4" spans="1:10" ht="30" customHeight="1">
      <c r="A4" s="313"/>
      <c r="B4" s="313" t="s">
        <v>5</v>
      </c>
      <c r="C4" s="317" t="s">
        <v>103</v>
      </c>
      <c r="D4" s="318" t="s">
        <v>104</v>
      </c>
      <c r="E4" s="313"/>
      <c r="F4" s="313"/>
      <c r="G4" s="313"/>
      <c r="H4" s="313"/>
      <c r="I4" s="313"/>
      <c r="J4" s="313"/>
    </row>
    <row r="5" spans="1:10" ht="39.75" customHeight="1">
      <c r="A5" s="319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313"/>
      <c r="B6" s="320"/>
      <c r="C6" s="320"/>
      <c r="D6" s="320"/>
      <c r="E6" s="320"/>
      <c r="F6" s="320"/>
      <c r="G6" s="320"/>
      <c r="H6" s="320"/>
      <c r="I6" s="320"/>
      <c r="J6" s="320"/>
    </row>
    <row r="7" spans="1:10" ht="39.75" customHeight="1">
      <c r="A7" s="313"/>
      <c r="B7" s="321" t="s">
        <v>7</v>
      </c>
      <c r="C7" s="313"/>
      <c r="D7" s="313"/>
      <c r="E7" s="313"/>
      <c r="F7" s="313"/>
      <c r="G7" s="313"/>
      <c r="H7" s="313"/>
      <c r="I7" s="313"/>
      <c r="J7" s="313"/>
    </row>
    <row r="8" spans="1:10" ht="39.75" customHeight="1">
      <c r="A8" s="322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22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22"/>
      <c r="B10" s="389"/>
      <c r="C10" s="390"/>
      <c r="D10" s="390"/>
      <c r="E10" s="390"/>
      <c r="F10" s="390"/>
      <c r="G10" s="390"/>
      <c r="H10" s="323" t="s">
        <v>17</v>
      </c>
      <c r="I10" s="323" t="s">
        <v>18</v>
      </c>
      <c r="J10" s="324" t="s">
        <v>19</v>
      </c>
    </row>
    <row r="11" spans="1:10" ht="34.5" customHeight="1">
      <c r="A11" s="322"/>
      <c r="B11" s="325" t="s">
        <v>66</v>
      </c>
      <c r="C11" s="325" t="s">
        <v>67</v>
      </c>
      <c r="D11" s="326">
        <v>2259</v>
      </c>
      <c r="E11" s="327">
        <v>365</v>
      </c>
      <c r="F11" s="328">
        <v>204</v>
      </c>
      <c r="G11" s="329">
        <v>0</v>
      </c>
      <c r="H11" s="330">
        <v>2808</v>
      </c>
      <c r="I11" s="331">
        <v>3231</v>
      </c>
      <c r="J11" s="332">
        <f>H11+I11</f>
        <v>6039</v>
      </c>
    </row>
    <row r="12" spans="1:10" ht="34.5" customHeight="1">
      <c r="A12" s="322"/>
      <c r="B12" s="416" t="s">
        <v>19</v>
      </c>
      <c r="C12" s="417"/>
      <c r="D12" s="334">
        <f t="shared" ref="D12:J12" si="0">SUM(D11:D11)</f>
        <v>2259</v>
      </c>
      <c r="E12" s="334">
        <f t="shared" si="0"/>
        <v>365</v>
      </c>
      <c r="F12" s="334">
        <f t="shared" si="0"/>
        <v>204</v>
      </c>
      <c r="G12" s="334">
        <f t="shared" si="0"/>
        <v>0</v>
      </c>
      <c r="H12" s="334">
        <f t="shared" si="0"/>
        <v>2808</v>
      </c>
      <c r="I12" s="334">
        <f t="shared" si="0"/>
        <v>3231</v>
      </c>
      <c r="J12" s="335">
        <f t="shared" si="0"/>
        <v>6039</v>
      </c>
    </row>
    <row r="13" spans="1:10" ht="30" customHeight="1">
      <c r="A13" s="322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22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22"/>
      <c r="B15" s="420" t="s">
        <v>106</v>
      </c>
      <c r="C15" s="421"/>
      <c r="D15" s="333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22"/>
      <c r="B16" s="413" t="s">
        <v>80</v>
      </c>
      <c r="C16" s="414"/>
      <c r="D16" s="336">
        <v>1784.42</v>
      </c>
      <c r="E16" s="337"/>
      <c r="F16" s="338" t="s">
        <v>109</v>
      </c>
      <c r="G16" s="338"/>
      <c r="H16" s="338"/>
      <c r="I16" s="338"/>
      <c r="J16" s="338"/>
    </row>
    <row r="17" spans="1:10" ht="34.5" customHeight="1">
      <c r="A17" s="322"/>
      <c r="B17" s="413" t="s">
        <v>81</v>
      </c>
      <c r="C17" s="414"/>
      <c r="D17" s="336">
        <v>1235.77</v>
      </c>
      <c r="E17" s="337"/>
      <c r="F17" s="338" t="s">
        <v>110</v>
      </c>
      <c r="G17" s="338"/>
      <c r="H17" s="338"/>
      <c r="I17" s="338"/>
      <c r="J17" s="338"/>
    </row>
    <row r="18" spans="1:10" ht="34.5" customHeight="1">
      <c r="A18" s="322"/>
      <c r="B18" s="413" t="s">
        <v>119</v>
      </c>
      <c r="C18" s="414"/>
      <c r="D18" s="369">
        <v>498.03</v>
      </c>
      <c r="E18" s="337"/>
      <c r="F18" s="338" t="s">
        <v>112</v>
      </c>
      <c r="G18" s="338"/>
      <c r="H18" s="338"/>
      <c r="I18" s="338"/>
      <c r="J18" s="338"/>
    </row>
    <row r="19" spans="1:10" ht="34.5" customHeight="1">
      <c r="A19" s="322"/>
      <c r="B19" s="413" t="s">
        <v>83</v>
      </c>
      <c r="C19" s="414"/>
      <c r="D19" s="336" t="s">
        <v>113</v>
      </c>
      <c r="E19" s="337"/>
      <c r="F19" s="338" t="s">
        <v>114</v>
      </c>
      <c r="G19" s="338"/>
      <c r="H19" s="338"/>
      <c r="I19" s="338"/>
      <c r="J19" s="338"/>
    </row>
    <row r="20" spans="1:10" ht="34.5" customHeight="1">
      <c r="A20" s="322"/>
      <c r="B20" s="413" t="s">
        <v>115</v>
      </c>
      <c r="C20" s="414"/>
      <c r="D20" s="339" t="s">
        <v>120</v>
      </c>
      <c r="E20" s="337"/>
      <c r="F20" s="338" t="s">
        <v>112</v>
      </c>
      <c r="G20" s="338"/>
      <c r="H20" s="338"/>
      <c r="I20" s="338"/>
      <c r="J20" s="338"/>
    </row>
    <row r="21" spans="1:10" ht="19.5" customHeight="1">
      <c r="A21" s="322"/>
      <c r="B21" s="340" t="s">
        <v>116</v>
      </c>
      <c r="C21" s="341"/>
      <c r="D21" s="341"/>
      <c r="E21" s="342"/>
      <c r="F21" s="342"/>
      <c r="G21" s="342"/>
      <c r="H21" s="342"/>
      <c r="I21" s="342"/>
      <c r="J21" s="342"/>
    </row>
    <row r="22" spans="1:10" ht="33.75" customHeight="1">
      <c r="A22" s="322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22"/>
      <c r="B23" s="322"/>
      <c r="C23" s="322"/>
      <c r="D23" s="322"/>
      <c r="E23" s="322"/>
      <c r="F23" s="322"/>
      <c r="G23" s="322"/>
      <c r="H23" s="322"/>
      <c r="I23" s="322"/>
      <c r="J23" s="322"/>
    </row>
    <row r="24" spans="1:10" ht="19.5" customHeight="1">
      <c r="A24" s="322"/>
      <c r="B24" s="322"/>
      <c r="C24" s="322"/>
      <c r="D24" s="322"/>
      <c r="E24" s="322"/>
      <c r="F24" s="322"/>
      <c r="G24" s="322"/>
      <c r="H24" s="343"/>
      <c r="I24" s="322"/>
      <c r="J24" s="322"/>
    </row>
    <row r="25" spans="1:10" ht="19.5" customHeight="1">
      <c r="A25" s="322"/>
      <c r="B25" s="322"/>
      <c r="C25" s="322"/>
      <c r="D25" s="322"/>
      <c r="E25" s="322"/>
      <c r="F25" s="322"/>
      <c r="G25" s="322"/>
      <c r="H25" s="322"/>
      <c r="I25" s="322"/>
      <c r="J25" s="322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44"/>
      <c r="B1" s="345" t="s">
        <v>0</v>
      </c>
      <c r="C1" s="344"/>
      <c r="D1" s="344"/>
      <c r="E1" s="344"/>
      <c r="F1" s="344"/>
      <c r="G1" s="344"/>
      <c r="H1" s="344"/>
      <c r="I1" s="344"/>
      <c r="J1" s="344"/>
    </row>
    <row r="2" spans="1:10" ht="30" customHeight="1">
      <c r="A2" s="346"/>
      <c r="B2" s="346" t="s">
        <v>1</v>
      </c>
      <c r="C2" s="347" t="s">
        <v>2</v>
      </c>
      <c r="D2" s="348"/>
      <c r="E2" s="346"/>
      <c r="F2" s="346"/>
      <c r="G2" s="346"/>
      <c r="H2" s="346"/>
      <c r="I2" s="346"/>
      <c r="J2" s="346"/>
    </row>
    <row r="3" spans="1:10" ht="30" customHeight="1">
      <c r="A3" s="346"/>
      <c r="B3" s="346" t="s">
        <v>3</v>
      </c>
      <c r="C3" s="349" t="s">
        <v>69</v>
      </c>
      <c r="D3" s="346"/>
      <c r="E3" s="346"/>
      <c r="F3" s="346"/>
      <c r="G3" s="346"/>
      <c r="H3" s="346"/>
      <c r="I3" s="346"/>
      <c r="J3" s="346"/>
    </row>
    <row r="4" spans="1:10" ht="30" customHeight="1">
      <c r="A4" s="346"/>
      <c r="B4" s="346" t="s">
        <v>5</v>
      </c>
      <c r="C4" s="350" t="s">
        <v>103</v>
      </c>
      <c r="D4" s="351" t="s">
        <v>104</v>
      </c>
      <c r="E4" s="346"/>
      <c r="F4" s="346"/>
      <c r="G4" s="346"/>
      <c r="H4" s="346"/>
      <c r="I4" s="346"/>
      <c r="J4" s="346"/>
    </row>
    <row r="5" spans="1:10" ht="39.75" customHeight="1">
      <c r="A5" s="352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346"/>
      <c r="B6" s="353"/>
      <c r="C6" s="353"/>
      <c r="D6" s="353"/>
      <c r="E6" s="353"/>
      <c r="F6" s="353"/>
      <c r="G6" s="353"/>
      <c r="H6" s="353"/>
      <c r="I6" s="353"/>
      <c r="J6" s="353"/>
    </row>
    <row r="7" spans="1:10" ht="39.75" customHeight="1">
      <c r="A7" s="346"/>
      <c r="B7" s="354" t="s">
        <v>7</v>
      </c>
      <c r="C7" s="346"/>
      <c r="D7" s="346"/>
      <c r="E7" s="346"/>
      <c r="F7" s="346"/>
      <c r="G7" s="346"/>
      <c r="H7" s="346"/>
      <c r="I7" s="346"/>
      <c r="J7" s="346"/>
    </row>
    <row r="8" spans="1:10" ht="39.75" customHeight="1">
      <c r="A8" s="355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55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55"/>
      <c r="B10" s="389"/>
      <c r="C10" s="390"/>
      <c r="D10" s="390"/>
      <c r="E10" s="390"/>
      <c r="F10" s="390"/>
      <c r="G10" s="390"/>
      <c r="H10" s="356" t="s">
        <v>17</v>
      </c>
      <c r="I10" s="356" t="s">
        <v>18</v>
      </c>
      <c r="J10" s="357" t="s">
        <v>19</v>
      </c>
    </row>
    <row r="11" spans="1:10" ht="34.5" customHeight="1">
      <c r="A11" s="355"/>
      <c r="B11" s="358" t="s">
        <v>68</v>
      </c>
      <c r="C11" s="358" t="s">
        <v>69</v>
      </c>
      <c r="D11" s="359">
        <v>251</v>
      </c>
      <c r="E11" s="360">
        <v>34</v>
      </c>
      <c r="F11" s="361">
        <v>21</v>
      </c>
      <c r="G11" s="362">
        <v>0</v>
      </c>
      <c r="H11" s="363">
        <v>293</v>
      </c>
      <c r="I11" s="364">
        <v>382</v>
      </c>
      <c r="J11" s="365">
        <f>H11+I11</f>
        <v>675</v>
      </c>
    </row>
    <row r="12" spans="1:10" ht="34.5" customHeight="1">
      <c r="A12" s="355"/>
      <c r="B12" s="416" t="s">
        <v>19</v>
      </c>
      <c r="C12" s="417"/>
      <c r="D12" s="367">
        <f t="shared" ref="D12:J12" si="0">SUM(D11:D11)</f>
        <v>251</v>
      </c>
      <c r="E12" s="367">
        <f t="shared" si="0"/>
        <v>34</v>
      </c>
      <c r="F12" s="367">
        <f t="shared" si="0"/>
        <v>21</v>
      </c>
      <c r="G12" s="367">
        <f t="shared" si="0"/>
        <v>0</v>
      </c>
      <c r="H12" s="367">
        <f t="shared" si="0"/>
        <v>293</v>
      </c>
      <c r="I12" s="367">
        <f t="shared" si="0"/>
        <v>382</v>
      </c>
      <c r="J12" s="368">
        <f t="shared" si="0"/>
        <v>675</v>
      </c>
    </row>
    <row r="13" spans="1:10" ht="30" customHeight="1">
      <c r="A13" s="355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55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55"/>
      <c r="B15" s="420" t="s">
        <v>106</v>
      </c>
      <c r="C15" s="421"/>
      <c r="D15" s="366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55"/>
      <c r="B16" s="413" t="s">
        <v>80</v>
      </c>
      <c r="C16" s="414"/>
      <c r="D16" s="369">
        <v>1784.42</v>
      </c>
      <c r="E16" s="370"/>
      <c r="F16" s="371" t="s">
        <v>109</v>
      </c>
      <c r="G16" s="371"/>
      <c r="H16" s="371"/>
      <c r="I16" s="371"/>
      <c r="J16" s="371"/>
    </row>
    <row r="17" spans="1:10" ht="34.5" customHeight="1">
      <c r="A17" s="355"/>
      <c r="B17" s="413" t="s">
        <v>81</v>
      </c>
      <c r="C17" s="414"/>
      <c r="D17" s="369">
        <v>1235.77</v>
      </c>
      <c r="E17" s="370"/>
      <c r="F17" s="371" t="s">
        <v>110</v>
      </c>
      <c r="G17" s="371"/>
      <c r="H17" s="371"/>
      <c r="I17" s="371"/>
      <c r="J17" s="371"/>
    </row>
    <row r="18" spans="1:10" ht="34.5" customHeight="1">
      <c r="A18" s="355"/>
      <c r="B18" s="413" t="s">
        <v>119</v>
      </c>
      <c r="C18" s="414"/>
      <c r="D18" s="369">
        <v>387.39</v>
      </c>
      <c r="E18" s="370"/>
      <c r="F18" s="371" t="s">
        <v>112</v>
      </c>
      <c r="G18" s="371"/>
      <c r="H18" s="371"/>
      <c r="I18" s="371"/>
      <c r="J18" s="371"/>
    </row>
    <row r="19" spans="1:10" ht="34.5" customHeight="1">
      <c r="A19" s="355"/>
      <c r="B19" s="413" t="s">
        <v>83</v>
      </c>
      <c r="C19" s="414"/>
      <c r="D19" s="369" t="s">
        <v>113</v>
      </c>
      <c r="E19" s="370"/>
      <c r="F19" s="371" t="s">
        <v>114</v>
      </c>
      <c r="G19" s="371"/>
      <c r="H19" s="371"/>
      <c r="I19" s="371"/>
      <c r="J19" s="371"/>
    </row>
    <row r="20" spans="1:10" ht="34.5" customHeight="1">
      <c r="A20" s="355"/>
      <c r="B20" s="413" t="s">
        <v>115</v>
      </c>
      <c r="C20" s="414"/>
      <c r="D20" s="372" t="s">
        <v>120</v>
      </c>
      <c r="E20" s="370"/>
      <c r="F20" s="371" t="s">
        <v>112</v>
      </c>
      <c r="G20" s="371"/>
      <c r="H20" s="371"/>
      <c r="I20" s="371"/>
      <c r="J20" s="371"/>
    </row>
    <row r="21" spans="1:10" ht="19.5" customHeight="1">
      <c r="A21" s="355"/>
      <c r="B21" s="373" t="s">
        <v>116</v>
      </c>
      <c r="C21" s="374"/>
      <c r="D21" s="374"/>
      <c r="E21" s="375"/>
      <c r="F21" s="375"/>
      <c r="G21" s="375"/>
      <c r="H21" s="375"/>
      <c r="I21" s="375"/>
      <c r="J21" s="375"/>
    </row>
    <row r="22" spans="1:10" ht="33.75" customHeight="1">
      <c r="A22" s="355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55"/>
      <c r="B23" s="355"/>
      <c r="C23" s="355"/>
      <c r="D23" s="355"/>
      <c r="E23" s="355"/>
      <c r="F23" s="355"/>
      <c r="G23" s="355"/>
      <c r="H23" s="355"/>
      <c r="I23" s="355"/>
      <c r="J23" s="355"/>
    </row>
    <row r="24" spans="1:10" ht="19.5" customHeight="1">
      <c r="A24" s="355"/>
      <c r="B24" s="355"/>
      <c r="C24" s="355"/>
      <c r="D24" s="355"/>
      <c r="E24" s="355"/>
      <c r="F24" s="355"/>
      <c r="G24" s="355"/>
      <c r="H24" s="376"/>
      <c r="I24" s="355"/>
      <c r="J24" s="355"/>
    </row>
    <row r="25" spans="1:10" ht="19.5" customHeight="1">
      <c r="A25" s="355"/>
      <c r="B25" s="355"/>
      <c r="C25" s="355"/>
      <c r="D25" s="355"/>
      <c r="E25" s="355"/>
      <c r="F25" s="355"/>
      <c r="G25" s="355"/>
      <c r="H25" s="355"/>
      <c r="I25" s="355"/>
      <c r="J25" s="355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2"/>
  <sheetViews>
    <sheetView showGridLines="0" topLeftCell="A31" workbookViewId="0">
      <selection activeCell="L43" sqref="L43"/>
    </sheetView>
  </sheetViews>
  <sheetFormatPr defaultColWidth="11.42578125" defaultRowHeight="12.75"/>
  <cols>
    <col min="1" max="2" width="20.7109375" style="91" customWidth="1"/>
    <col min="3" max="5" width="30.7109375" style="91" customWidth="1"/>
    <col min="6" max="6" width="10.7109375" style="91" customWidth="1"/>
    <col min="7" max="8" width="15.7109375" style="91" customWidth="1"/>
    <col min="9" max="10" width="10.7109375" style="91" customWidth="1"/>
    <col min="11" max="16384" width="11.42578125" style="91"/>
  </cols>
  <sheetData>
    <row r="1" spans="1:8" s="352" customFormat="1" ht="30" customHeight="1">
      <c r="A1" s="352" t="s">
        <v>0</v>
      </c>
    </row>
    <row r="2" spans="1:8" s="352" customFormat="1" ht="30" customHeight="1">
      <c r="A2" s="409" t="s">
        <v>1</v>
      </c>
      <c r="B2" s="409"/>
      <c r="C2" s="354" t="s">
        <v>2</v>
      </c>
      <c r="D2" s="346"/>
    </row>
    <row r="3" spans="1:8" s="352" customFormat="1" ht="30" customHeight="1">
      <c r="A3" s="409" t="s">
        <v>3</v>
      </c>
      <c r="B3" s="409"/>
      <c r="C3" s="354" t="s">
        <v>4</v>
      </c>
      <c r="D3" s="346"/>
    </row>
    <row r="4" spans="1:8" s="352" customFormat="1" ht="39.75" customHeight="1">
      <c r="A4" s="5" t="s">
        <v>5</v>
      </c>
      <c r="B4" s="346"/>
      <c r="C4" s="8" t="str">
        <f>JE!C4</f>
        <v>DEZEMBRO</v>
      </c>
      <c r="D4" s="8" t="str">
        <f>JE!D4</f>
        <v>2025</v>
      </c>
    </row>
    <row r="5" spans="1:8" ht="15" customHeight="1"/>
    <row r="6" spans="1:8" s="344" customFormat="1" ht="30" customHeight="1">
      <c r="A6" s="410" t="s">
        <v>94</v>
      </c>
      <c r="B6" s="410"/>
      <c r="C6" s="410"/>
      <c r="D6" s="410"/>
      <c r="E6" s="410"/>
    </row>
    <row r="7" spans="1:8" ht="15" customHeight="1">
      <c r="A7" s="59"/>
      <c r="B7" s="59"/>
      <c r="C7" s="59"/>
      <c r="D7" s="59"/>
      <c r="E7" s="59"/>
    </row>
    <row r="8" spans="1:8" ht="15" customHeight="1"/>
    <row r="9" spans="1:8" ht="39.75" customHeight="1">
      <c r="A9" s="411" t="s">
        <v>8</v>
      </c>
      <c r="B9" s="412"/>
      <c r="C9" s="412" t="s">
        <v>95</v>
      </c>
      <c r="D9" s="412"/>
      <c r="E9" s="60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12</v>
      </c>
    </row>
    <row r="10" spans="1:8" ht="30" customHeight="1">
      <c r="A10" s="405" t="s">
        <v>10</v>
      </c>
      <c r="B10" s="407" t="s">
        <v>11</v>
      </c>
      <c r="C10" s="61" t="s">
        <v>14</v>
      </c>
      <c r="D10" s="61" t="s">
        <v>96</v>
      </c>
      <c r="E10" s="62" t="s">
        <v>97</v>
      </c>
    </row>
    <row r="11" spans="1:8" ht="15" customHeight="1">
      <c r="A11" s="406"/>
      <c r="B11" s="408"/>
      <c r="C11" s="63" t="s">
        <v>98</v>
      </c>
      <c r="D11" s="63" t="s">
        <v>99</v>
      </c>
      <c r="E11" s="64" t="s">
        <v>100</v>
      </c>
      <c r="G11" s="65" t="s">
        <v>101</v>
      </c>
      <c r="H11" s="65"/>
    </row>
    <row r="12" spans="1:8" s="66" customFormat="1" ht="24.75" customHeight="1">
      <c r="A12" s="67" t="s">
        <v>20</v>
      </c>
      <c r="B12" s="68" t="s">
        <v>21</v>
      </c>
      <c r="C12" s="69">
        <f>QUANT_BENEFICIÁRIOS_JE!E11</f>
        <v>0</v>
      </c>
      <c r="D12" s="70">
        <v>945.35000000000014</v>
      </c>
      <c r="E12" s="71">
        <f t="shared" ref="E12:E40" si="0">ROUND(IFERROR((D12/C12)/$E$9,0),2)</f>
        <v>0</v>
      </c>
      <c r="G12" s="72">
        <f>TSE!$D$18</f>
        <v>0</v>
      </c>
      <c r="H12" s="73">
        <f t="shared" ref="H12:H40" si="1">E12-G12</f>
        <v>0</v>
      </c>
    </row>
    <row r="13" spans="1:8" s="66" customFormat="1" ht="24.75" customHeight="1">
      <c r="A13" s="74" t="s">
        <v>22</v>
      </c>
      <c r="B13" s="75" t="s">
        <v>23</v>
      </c>
      <c r="C13" s="76">
        <f>QUANT_BENEFICIÁRIOS_JE!E12</f>
        <v>0</v>
      </c>
      <c r="D13" s="77">
        <v>0</v>
      </c>
      <c r="E13" s="78">
        <f t="shared" si="0"/>
        <v>0</v>
      </c>
      <c r="G13" s="72">
        <f>'TRE-AC'!$D$18</f>
        <v>0</v>
      </c>
      <c r="H13" s="73">
        <f t="shared" si="1"/>
        <v>0</v>
      </c>
    </row>
    <row r="14" spans="1:8" s="66" customFormat="1" ht="24.75" customHeight="1">
      <c r="A14" s="74" t="s">
        <v>24</v>
      </c>
      <c r="B14" s="75" t="s">
        <v>25</v>
      </c>
      <c r="C14" s="76">
        <f>QUANT_BENEFICIÁRIOS_JE!E13</f>
        <v>48</v>
      </c>
      <c r="D14" s="77">
        <v>253069.82999999996</v>
      </c>
      <c r="E14" s="78">
        <f t="shared" si="0"/>
        <v>439.36</v>
      </c>
      <c r="G14" s="72">
        <f>'TRE-AL'!$D$18</f>
        <v>439.36</v>
      </c>
      <c r="H14" s="73">
        <f t="shared" si="1"/>
        <v>0</v>
      </c>
    </row>
    <row r="15" spans="1:8" s="66" customFormat="1" ht="24.75" customHeight="1">
      <c r="A15" s="74" t="s">
        <v>26</v>
      </c>
      <c r="B15" s="75" t="s">
        <v>27</v>
      </c>
      <c r="C15" s="76">
        <f>QUANT_BENEFICIÁRIOS_JE!E14</f>
        <v>9</v>
      </c>
      <c r="D15" s="77">
        <v>174694.56000000003</v>
      </c>
      <c r="E15" s="78">
        <f t="shared" si="0"/>
        <v>1617.54</v>
      </c>
      <c r="G15" s="72">
        <f>'TRE-AM'!$D$18</f>
        <v>1617.54</v>
      </c>
      <c r="H15" s="73">
        <f t="shared" si="1"/>
        <v>0</v>
      </c>
    </row>
    <row r="16" spans="1:8" s="66" customFormat="1" ht="24.75" customHeight="1">
      <c r="A16" s="74" t="s">
        <v>28</v>
      </c>
      <c r="B16" s="75" t="s">
        <v>29</v>
      </c>
      <c r="C16" s="76">
        <f>QUANT_BENEFICIÁRIOS_JE!E15</f>
        <v>57</v>
      </c>
      <c r="D16" s="77">
        <v>450317.82999999996</v>
      </c>
      <c r="E16" s="78">
        <f t="shared" si="0"/>
        <v>658.36</v>
      </c>
      <c r="G16" s="72">
        <f>'TRE-BA'!$D$18</f>
        <v>658.36</v>
      </c>
      <c r="H16" s="73">
        <f t="shared" si="1"/>
        <v>0</v>
      </c>
    </row>
    <row r="17" spans="1:8" s="66" customFormat="1" ht="24.75" customHeight="1">
      <c r="A17" s="74" t="s">
        <v>30</v>
      </c>
      <c r="B17" s="75" t="s">
        <v>31</v>
      </c>
      <c r="C17" s="76">
        <f>QUANT_BENEFICIÁRIOS_JE!E16</f>
        <v>20</v>
      </c>
      <c r="D17" s="77">
        <v>44240.25</v>
      </c>
      <c r="E17" s="78">
        <f t="shared" si="0"/>
        <v>184.33</v>
      </c>
      <c r="G17" s="72">
        <f>'TRE-CE'!$D$18</f>
        <v>184.33</v>
      </c>
      <c r="H17" s="73">
        <f t="shared" si="1"/>
        <v>0</v>
      </c>
    </row>
    <row r="18" spans="1:8" s="66" customFormat="1" ht="24.75" customHeight="1">
      <c r="A18" s="74" t="s">
        <v>32</v>
      </c>
      <c r="B18" s="75" t="s">
        <v>33</v>
      </c>
      <c r="C18" s="76">
        <f>QUANT_BENEFICIÁRIOS_JE!E17</f>
        <v>7</v>
      </c>
      <c r="D18" s="77">
        <v>3838.6000000000004</v>
      </c>
      <c r="E18" s="78">
        <f t="shared" si="0"/>
        <v>45.7</v>
      </c>
      <c r="G18" s="72">
        <f>'TRE-DF'!$D$18</f>
        <v>45.7</v>
      </c>
      <c r="H18" s="73">
        <f t="shared" si="1"/>
        <v>0</v>
      </c>
    </row>
    <row r="19" spans="1:8" s="66" customFormat="1" ht="24.75" customHeight="1">
      <c r="A19" s="74" t="s">
        <v>34</v>
      </c>
      <c r="B19" s="75" t="s">
        <v>35</v>
      </c>
      <c r="C19" s="76">
        <f>QUANT_BENEFICIÁRIOS_JE!E18</f>
        <v>5</v>
      </c>
      <c r="D19" s="77">
        <v>9829.39</v>
      </c>
      <c r="E19" s="78">
        <f t="shared" si="0"/>
        <v>163.82</v>
      </c>
      <c r="G19" s="72">
        <f>'TRE-ES'!$D$18</f>
        <v>163.82</v>
      </c>
      <c r="H19" s="73">
        <f t="shared" si="1"/>
        <v>0</v>
      </c>
    </row>
    <row r="20" spans="1:8" s="66" customFormat="1" ht="24.75" customHeight="1">
      <c r="A20" s="74" t="s">
        <v>36</v>
      </c>
      <c r="B20" s="75" t="s">
        <v>37</v>
      </c>
      <c r="C20" s="76">
        <f>QUANT_BENEFICIÁRIOS_JE!E19</f>
        <v>10</v>
      </c>
      <c r="D20" s="77">
        <v>58890.48000000001</v>
      </c>
      <c r="E20" s="78">
        <f t="shared" si="0"/>
        <v>490.75</v>
      </c>
      <c r="G20" s="72">
        <f>'TRE-GO'!$D$18</f>
        <v>490.75</v>
      </c>
      <c r="H20" s="73">
        <f t="shared" si="1"/>
        <v>0</v>
      </c>
    </row>
    <row r="21" spans="1:8" s="66" customFormat="1" ht="24.75" customHeight="1">
      <c r="A21" s="74" t="s">
        <v>38</v>
      </c>
      <c r="B21" s="75" t="s">
        <v>39</v>
      </c>
      <c r="C21" s="76">
        <f>QUANT_BENEFICIÁRIOS_JE!E20</f>
        <v>6</v>
      </c>
      <c r="D21" s="77">
        <v>41224.82</v>
      </c>
      <c r="E21" s="78">
        <f t="shared" si="0"/>
        <v>572.57000000000005</v>
      </c>
      <c r="G21" s="72">
        <f>'TRE-MA'!$D$18</f>
        <v>572.57000000000005</v>
      </c>
      <c r="H21" s="73">
        <f t="shared" si="1"/>
        <v>0</v>
      </c>
    </row>
    <row r="22" spans="1:8" s="66" customFormat="1" ht="24.75" customHeight="1">
      <c r="A22" s="74" t="s">
        <v>40</v>
      </c>
      <c r="B22" s="75" t="s">
        <v>41</v>
      </c>
      <c r="C22" s="76">
        <f>QUANT_BENEFICIÁRIOS_JE!E21</f>
        <v>0</v>
      </c>
      <c r="D22" s="77">
        <v>0</v>
      </c>
      <c r="E22" s="78">
        <f t="shared" si="0"/>
        <v>0</v>
      </c>
      <c r="G22" s="72">
        <f>'TRE-MT'!$D$18</f>
        <v>0</v>
      </c>
      <c r="H22" s="73">
        <f t="shared" si="1"/>
        <v>0</v>
      </c>
    </row>
    <row r="23" spans="1:8" s="66" customFormat="1" ht="24.75" customHeight="1">
      <c r="A23" s="74" t="s">
        <v>42</v>
      </c>
      <c r="B23" s="75" t="s">
        <v>43</v>
      </c>
      <c r="C23" s="76">
        <f>QUANT_BENEFICIÁRIOS_JE!E22</f>
        <v>0</v>
      </c>
      <c r="D23" s="77">
        <v>0</v>
      </c>
      <c r="E23" s="78">
        <f t="shared" si="0"/>
        <v>0</v>
      </c>
      <c r="G23" s="72">
        <f>'TRE-MS'!$D$18</f>
        <v>0</v>
      </c>
      <c r="H23" s="73">
        <f t="shared" si="1"/>
        <v>0</v>
      </c>
    </row>
    <row r="24" spans="1:8" s="66" customFormat="1" ht="24.75" customHeight="1">
      <c r="A24" s="74" t="s">
        <v>44</v>
      </c>
      <c r="B24" s="75" t="s">
        <v>45</v>
      </c>
      <c r="C24" s="76">
        <f>QUANT_BENEFICIÁRIOS_JE!E23</f>
        <v>44</v>
      </c>
      <c r="D24" s="77">
        <v>240293.63</v>
      </c>
      <c r="E24" s="78">
        <f t="shared" si="0"/>
        <v>455.1</v>
      </c>
      <c r="G24" s="72">
        <f>'TRE-MG'!$D$18</f>
        <v>455.1</v>
      </c>
      <c r="H24" s="73">
        <f t="shared" si="1"/>
        <v>0</v>
      </c>
    </row>
    <row r="25" spans="1:8" s="66" customFormat="1" ht="24.75" customHeight="1">
      <c r="A25" s="74" t="s">
        <v>46</v>
      </c>
      <c r="B25" s="75" t="s">
        <v>47</v>
      </c>
      <c r="C25" s="76">
        <f>QUANT_BENEFICIÁRIOS_JE!E24</f>
        <v>12</v>
      </c>
      <c r="D25" s="77">
        <v>85387.73000000001</v>
      </c>
      <c r="E25" s="78">
        <f t="shared" si="0"/>
        <v>592.97</v>
      </c>
      <c r="G25" s="72">
        <f>'TRE-PA'!$D$18</f>
        <v>592.97</v>
      </c>
      <c r="H25" s="73">
        <f t="shared" si="1"/>
        <v>0</v>
      </c>
    </row>
    <row r="26" spans="1:8" s="66" customFormat="1" ht="24.75" customHeight="1">
      <c r="A26" s="74" t="s">
        <v>48</v>
      </c>
      <c r="B26" s="75" t="s">
        <v>49</v>
      </c>
      <c r="C26" s="76">
        <f>QUANT_BENEFICIÁRIOS_JE!E25</f>
        <v>0</v>
      </c>
      <c r="D26" s="77">
        <v>0</v>
      </c>
      <c r="E26" s="78">
        <f t="shared" si="0"/>
        <v>0</v>
      </c>
      <c r="G26" s="72">
        <f>'TRE-PB'!$D$18</f>
        <v>0</v>
      </c>
      <c r="H26" s="73">
        <f t="shared" si="1"/>
        <v>0</v>
      </c>
    </row>
    <row r="27" spans="1:8" s="66" customFormat="1" ht="24.75" customHeight="1">
      <c r="A27" s="74" t="s">
        <v>50</v>
      </c>
      <c r="B27" s="75" t="s">
        <v>51</v>
      </c>
      <c r="C27" s="76">
        <f>QUANT_BENEFICIÁRIOS_JE!E26</f>
        <v>42</v>
      </c>
      <c r="D27" s="77">
        <v>275417.00999999995</v>
      </c>
      <c r="E27" s="78">
        <f t="shared" si="0"/>
        <v>546.46</v>
      </c>
      <c r="G27" s="72">
        <f>'TRE-PR'!$D$18</f>
        <v>546.46</v>
      </c>
      <c r="H27" s="73">
        <f t="shared" si="1"/>
        <v>0</v>
      </c>
    </row>
    <row r="28" spans="1:8" s="66" customFormat="1" ht="24.75" customHeight="1">
      <c r="A28" s="74">
        <v>14117</v>
      </c>
      <c r="B28" s="75" t="s">
        <v>53</v>
      </c>
      <c r="C28" s="76">
        <f>QUANT_BENEFICIÁRIOS_JE!E27</f>
        <v>45</v>
      </c>
      <c r="D28" s="77">
        <v>388463.98</v>
      </c>
      <c r="E28" s="78">
        <f t="shared" si="0"/>
        <v>719.38</v>
      </c>
      <c r="G28" s="72">
        <f>'TRE-PE'!$D$18</f>
        <v>719.38</v>
      </c>
      <c r="H28" s="73">
        <f t="shared" si="1"/>
        <v>0</v>
      </c>
    </row>
    <row r="29" spans="1:8" s="66" customFormat="1" ht="24.75" customHeight="1">
      <c r="A29" s="74" t="s">
        <v>54</v>
      </c>
      <c r="B29" s="75" t="s">
        <v>55</v>
      </c>
      <c r="C29" s="76">
        <f>QUANT_BENEFICIÁRIOS_JE!E28</f>
        <v>11</v>
      </c>
      <c r="D29" s="77">
        <v>90767.569999999992</v>
      </c>
      <c r="E29" s="78">
        <f t="shared" si="0"/>
        <v>687.63</v>
      </c>
      <c r="G29" s="72">
        <f>'TRE-PI'!$D$18</f>
        <v>687.63</v>
      </c>
      <c r="H29" s="73">
        <f t="shared" si="1"/>
        <v>0</v>
      </c>
    </row>
    <row r="30" spans="1:8" s="66" customFormat="1" ht="24.75" customHeight="1">
      <c r="A30" s="74" t="s">
        <v>56</v>
      </c>
      <c r="B30" s="75" t="s">
        <v>57</v>
      </c>
      <c r="C30" s="76">
        <f>QUANT_BENEFICIÁRIOS_JE!E29</f>
        <v>419</v>
      </c>
      <c r="D30" s="77">
        <v>1642101.14</v>
      </c>
      <c r="E30" s="78">
        <f t="shared" si="0"/>
        <v>326.58999999999997</v>
      </c>
      <c r="G30" s="72">
        <f>'TRE-RJ'!$D$18</f>
        <v>326.58999999999997</v>
      </c>
      <c r="H30" s="73">
        <f t="shared" si="1"/>
        <v>0</v>
      </c>
    </row>
    <row r="31" spans="1:8" s="66" customFormat="1" ht="24.75" customHeight="1">
      <c r="A31" s="74" t="s">
        <v>58</v>
      </c>
      <c r="B31" s="75" t="s">
        <v>59</v>
      </c>
      <c r="C31" s="76">
        <f>QUANT_BENEFICIÁRIOS_JE!E30</f>
        <v>0</v>
      </c>
      <c r="D31" s="77">
        <v>0</v>
      </c>
      <c r="E31" s="78">
        <f t="shared" si="0"/>
        <v>0</v>
      </c>
      <c r="G31" s="72">
        <f>'TRE-RN'!$D$18</f>
        <v>0</v>
      </c>
      <c r="H31" s="73">
        <f t="shared" si="1"/>
        <v>0</v>
      </c>
    </row>
    <row r="32" spans="1:8" s="66" customFormat="1" ht="24.75" customHeight="1">
      <c r="A32" s="74">
        <v>14121</v>
      </c>
      <c r="B32" s="75" t="s">
        <v>61</v>
      </c>
      <c r="C32" s="76">
        <f>QUANT_BENEFICIÁRIOS_JE!E31</f>
        <v>38</v>
      </c>
      <c r="D32" s="77">
        <v>217626.32</v>
      </c>
      <c r="E32" s="78">
        <f t="shared" si="0"/>
        <v>477.25</v>
      </c>
      <c r="G32" s="72">
        <f>'TRE-RS'!$D$18</f>
        <v>477.25</v>
      </c>
      <c r="H32" s="73">
        <f t="shared" si="1"/>
        <v>0</v>
      </c>
    </row>
    <row r="33" spans="1:8" s="66" customFormat="1" ht="24.75" customHeight="1">
      <c r="A33" s="74" t="s">
        <v>62</v>
      </c>
      <c r="B33" s="75" t="s">
        <v>63</v>
      </c>
      <c r="C33" s="76">
        <f>QUANT_BENEFICIÁRIOS_JE!E32</f>
        <v>0</v>
      </c>
      <c r="D33" s="77">
        <v>0</v>
      </c>
      <c r="E33" s="78">
        <f t="shared" si="0"/>
        <v>0</v>
      </c>
      <c r="G33" s="72">
        <f>'TRE-RO'!$D$18</f>
        <v>0</v>
      </c>
      <c r="H33" s="73">
        <f t="shared" si="1"/>
        <v>0</v>
      </c>
    </row>
    <row r="34" spans="1:8" s="66" customFormat="1" ht="24.75" customHeight="1">
      <c r="A34" s="74" t="s">
        <v>64</v>
      </c>
      <c r="B34" s="75" t="s">
        <v>65</v>
      </c>
      <c r="C34" s="76">
        <f>QUANT_BENEFICIÁRIOS_JE!E33</f>
        <v>2</v>
      </c>
      <c r="D34" s="77">
        <v>3931.45</v>
      </c>
      <c r="E34" s="78">
        <f t="shared" si="0"/>
        <v>163.81</v>
      </c>
      <c r="G34" s="72">
        <f>'TRE-SC'!$D$18</f>
        <v>163.81</v>
      </c>
      <c r="H34" s="73">
        <f t="shared" si="1"/>
        <v>0</v>
      </c>
    </row>
    <row r="35" spans="1:8" s="66" customFormat="1" ht="24.75" customHeight="1">
      <c r="A35" s="74" t="s">
        <v>66</v>
      </c>
      <c r="B35" s="75" t="s">
        <v>67</v>
      </c>
      <c r="C35" s="76">
        <f>QUANT_BENEFICIÁRIOS_JE!E34</f>
        <v>204</v>
      </c>
      <c r="D35" s="77">
        <v>1219176.77</v>
      </c>
      <c r="E35" s="78">
        <f t="shared" si="0"/>
        <v>498.03</v>
      </c>
      <c r="G35" s="72">
        <f>'TRE-SP'!$D$18</f>
        <v>498.03</v>
      </c>
      <c r="H35" s="73">
        <f t="shared" si="1"/>
        <v>0</v>
      </c>
    </row>
    <row r="36" spans="1:8" s="66" customFormat="1" ht="24.75" customHeight="1">
      <c r="A36" s="74" t="s">
        <v>68</v>
      </c>
      <c r="B36" s="75" t="s">
        <v>69</v>
      </c>
      <c r="C36" s="76">
        <f>QUANT_BENEFICIÁRIOS_JE!E35</f>
        <v>21</v>
      </c>
      <c r="D36" s="77">
        <v>97623.05</v>
      </c>
      <c r="E36" s="78">
        <f t="shared" si="0"/>
        <v>387.39</v>
      </c>
      <c r="G36" s="72">
        <f>'TRE-SE'!$D$18</f>
        <v>387.39</v>
      </c>
      <c r="H36" s="73">
        <f t="shared" si="1"/>
        <v>0</v>
      </c>
    </row>
    <row r="37" spans="1:8" s="66" customFormat="1" ht="24.75" customHeight="1">
      <c r="A37" s="74" t="s">
        <v>70</v>
      </c>
      <c r="B37" s="75" t="s">
        <v>71</v>
      </c>
      <c r="C37" s="76">
        <f>QUANT_BENEFICIÁRIOS_JE!E36</f>
        <v>0</v>
      </c>
      <c r="D37" s="77">
        <v>0</v>
      </c>
      <c r="E37" s="78">
        <f t="shared" si="0"/>
        <v>0</v>
      </c>
      <c r="G37" s="72">
        <f>'TRE-TO'!$D$18</f>
        <v>0</v>
      </c>
      <c r="H37" s="73">
        <f t="shared" si="1"/>
        <v>0</v>
      </c>
    </row>
    <row r="38" spans="1:8" s="66" customFormat="1" ht="24.75" customHeight="1">
      <c r="A38" s="74" t="s">
        <v>72</v>
      </c>
      <c r="B38" s="75" t="s">
        <v>73</v>
      </c>
      <c r="C38" s="76">
        <f>QUANT_BENEFICIÁRIOS_JE!E37</f>
        <v>0</v>
      </c>
      <c r="D38" s="77">
        <v>0</v>
      </c>
      <c r="E38" s="78">
        <f t="shared" si="0"/>
        <v>0</v>
      </c>
      <c r="G38" s="72">
        <f>'TRE-RR'!$D$18</f>
        <v>0</v>
      </c>
      <c r="H38" s="73">
        <f t="shared" si="1"/>
        <v>0</v>
      </c>
    </row>
    <row r="39" spans="1:8" s="66" customFormat="1" ht="24.75" customHeight="1">
      <c r="A39" s="79" t="s">
        <v>74</v>
      </c>
      <c r="B39" s="80" t="s">
        <v>75</v>
      </c>
      <c r="C39" s="81">
        <f>QUANT_BENEFICIÁRIOS_JE!E38</f>
        <v>0</v>
      </c>
      <c r="D39" s="82">
        <v>0</v>
      </c>
      <c r="E39" s="83">
        <f t="shared" si="0"/>
        <v>0</v>
      </c>
      <c r="G39" s="72">
        <f>'TRE-AP'!$D$18</f>
        <v>0</v>
      </c>
      <c r="H39" s="73">
        <f t="shared" si="1"/>
        <v>0</v>
      </c>
    </row>
    <row r="40" spans="1:8" s="66" customFormat="1" ht="24.75" customHeight="1">
      <c r="A40" s="84">
        <v>14000</v>
      </c>
      <c r="B40" s="85" t="s">
        <v>102</v>
      </c>
      <c r="C40" s="86">
        <f>SUM(C12:C39)</f>
        <v>1000</v>
      </c>
      <c r="D40" s="87">
        <f>SUM(D12:D39)</f>
        <v>5297839.76</v>
      </c>
      <c r="E40" s="88">
        <f t="shared" si="0"/>
        <v>441.49</v>
      </c>
      <c r="G40" s="89">
        <f>JE!$D$18</f>
        <v>441.49</v>
      </c>
      <c r="H40" s="73">
        <f t="shared" si="1"/>
        <v>0</v>
      </c>
    </row>
    <row r="41" spans="1:8" ht="19.5" customHeight="1">
      <c r="D41" s="90">
        <f>D40-'[1]AT - 2025'!$S$42</f>
        <v>0</v>
      </c>
    </row>
    <row r="42" spans="1:8" ht="19.5" customHeight="1"/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71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70</v>
      </c>
      <c r="C11" s="95" t="s">
        <v>71</v>
      </c>
      <c r="D11" s="111">
        <v>258</v>
      </c>
      <c r="E11" s="111">
        <v>57</v>
      </c>
      <c r="F11" s="111">
        <v>0</v>
      </c>
      <c r="G11" s="97">
        <v>0</v>
      </c>
      <c r="H11" s="111">
        <v>286</v>
      </c>
      <c r="I11" s="111">
        <v>388</v>
      </c>
      <c r="J11" s="98">
        <f>H11+I11</f>
        <v>674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258</v>
      </c>
      <c r="E12" s="100">
        <f t="shared" si="0"/>
        <v>57</v>
      </c>
      <c r="F12" s="100">
        <f t="shared" si="0"/>
        <v>0</v>
      </c>
      <c r="G12" s="100">
        <f t="shared" si="0"/>
        <v>0</v>
      </c>
      <c r="H12" s="100">
        <f t="shared" si="0"/>
        <v>286</v>
      </c>
      <c r="I12" s="100">
        <f t="shared" si="0"/>
        <v>388</v>
      </c>
      <c r="J12" s="101">
        <f t="shared" si="0"/>
        <v>674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0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73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72</v>
      </c>
      <c r="C11" s="95" t="s">
        <v>73</v>
      </c>
      <c r="D11" s="111">
        <v>193</v>
      </c>
      <c r="E11" s="111">
        <v>30</v>
      </c>
      <c r="F11" s="111">
        <v>0</v>
      </c>
      <c r="G11" s="97">
        <v>0</v>
      </c>
      <c r="H11" s="111">
        <v>218</v>
      </c>
      <c r="I11" s="111">
        <v>451</v>
      </c>
      <c r="J11" s="98">
        <f>H11+I11</f>
        <v>669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193</v>
      </c>
      <c r="E12" s="100">
        <f t="shared" si="0"/>
        <v>30</v>
      </c>
      <c r="F12" s="100">
        <f t="shared" si="0"/>
        <v>0</v>
      </c>
      <c r="G12" s="100">
        <f t="shared" si="0"/>
        <v>0</v>
      </c>
      <c r="H12" s="100">
        <f t="shared" si="0"/>
        <v>218</v>
      </c>
      <c r="I12" s="100">
        <f t="shared" si="0"/>
        <v>451</v>
      </c>
      <c r="J12" s="101">
        <f t="shared" si="0"/>
        <v>669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0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75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74</v>
      </c>
      <c r="C11" s="95" t="s">
        <v>75</v>
      </c>
      <c r="D11" s="111">
        <v>162</v>
      </c>
      <c r="E11" s="111">
        <v>35</v>
      </c>
      <c r="F11" s="111">
        <v>0</v>
      </c>
      <c r="G11" s="97">
        <v>0</v>
      </c>
      <c r="H11" s="111">
        <v>141</v>
      </c>
      <c r="I11" s="111">
        <v>258</v>
      </c>
      <c r="J11" s="98">
        <f>H11+I11</f>
        <v>399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162</v>
      </c>
      <c r="E12" s="100">
        <f t="shared" si="0"/>
        <v>35</v>
      </c>
      <c r="F12" s="100">
        <f t="shared" si="0"/>
        <v>0</v>
      </c>
      <c r="G12" s="100">
        <f t="shared" si="0"/>
        <v>0</v>
      </c>
      <c r="H12" s="100">
        <f t="shared" si="0"/>
        <v>141</v>
      </c>
      <c r="I12" s="100">
        <f t="shared" si="0"/>
        <v>258</v>
      </c>
      <c r="J12" s="101">
        <f t="shared" si="0"/>
        <v>399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0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24"/>
  <sheetViews>
    <sheetView showGridLines="0" topLeftCell="A10" workbookViewId="0">
      <selection activeCell="C4" sqref="C4"/>
    </sheetView>
  </sheetViews>
  <sheetFormatPr defaultColWidth="10.7109375" defaultRowHeight="15"/>
  <cols>
    <col min="1" max="1" width="2.5703125" style="31" customWidth="1"/>
    <col min="2" max="2" width="40.7109375" style="31" customWidth="1"/>
    <col min="3" max="3" width="35.7109375" style="31" customWidth="1"/>
    <col min="4" max="10" width="20.7109375" style="31" customWidth="1"/>
    <col min="11" max="12" width="10.7109375" style="31" customWidth="1"/>
    <col min="13" max="16384" width="10.7109375" style="31"/>
  </cols>
  <sheetData>
    <row r="1" spans="2:10" s="3" customFormat="1" ht="49.5" customHeight="1">
      <c r="B1" s="92" t="s">
        <v>0</v>
      </c>
    </row>
    <row r="2" spans="2:10" s="6" customFormat="1" ht="30" customHeight="1">
      <c r="B2" s="6" t="s">
        <v>1</v>
      </c>
      <c r="C2" s="7" t="s">
        <v>2</v>
      </c>
    </row>
    <row r="3" spans="2:10" s="6" customFormat="1" ht="30" customHeight="1">
      <c r="B3" s="6" t="s">
        <v>3</v>
      </c>
      <c r="C3" s="9" t="s">
        <v>4</v>
      </c>
    </row>
    <row r="4" spans="2:10" s="6" customFormat="1" ht="30" customHeight="1">
      <c r="B4" s="6" t="s">
        <v>5</v>
      </c>
      <c r="C4" s="93" t="s">
        <v>103</v>
      </c>
      <c r="D4" s="94" t="s">
        <v>104</v>
      </c>
    </row>
    <row r="5" spans="2:10" s="4" customFormat="1" ht="39.75" customHeight="1"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2:10" s="6" customFormat="1" ht="19.5" customHeight="1">
      <c r="B6" s="35"/>
      <c r="C6" s="35"/>
      <c r="D6" s="35"/>
      <c r="E6" s="35"/>
      <c r="F6" s="35"/>
      <c r="G6" s="35"/>
      <c r="H6" s="35"/>
      <c r="I6" s="35"/>
      <c r="J6" s="35"/>
    </row>
    <row r="7" spans="2:10" s="6" customFormat="1" ht="39.75" customHeight="1">
      <c r="B7" s="7" t="s">
        <v>7</v>
      </c>
    </row>
    <row r="8" spans="2:10" ht="39.75" customHeight="1"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2:10" ht="30" customHeight="1"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2:10" ht="30" customHeight="1"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2:10" ht="34.5" customHeight="1">
      <c r="B11" s="95">
        <v>14000</v>
      </c>
      <c r="C11" s="95" t="s">
        <v>102</v>
      </c>
      <c r="D11" s="96">
        <f>SUM('TSE:TRE-AP'!D11)</f>
        <v>17262</v>
      </c>
      <c r="E11" s="96">
        <f>SUM('TSE:TRE-AP'!E11)</f>
        <v>2862</v>
      </c>
      <c r="F11" s="96">
        <f>SUM('TSE:TRE-AP'!F11)</f>
        <v>1000</v>
      </c>
      <c r="G11" s="97">
        <v>0</v>
      </c>
      <c r="H11" s="96">
        <f>SUM('TSE:TRE-AP'!H11)</f>
        <v>19981</v>
      </c>
      <c r="I11" s="96">
        <f>SUM('TSE:TRE-AP'!I11)</f>
        <v>28539</v>
      </c>
      <c r="J11" s="98">
        <f>H11+I11</f>
        <v>48520</v>
      </c>
    </row>
    <row r="12" spans="2:10" ht="34.5" customHeight="1">
      <c r="B12" s="416" t="s">
        <v>19</v>
      </c>
      <c r="C12" s="417"/>
      <c r="D12" s="100">
        <f t="shared" ref="D12:J12" si="0">SUM(D11:D11)</f>
        <v>17262</v>
      </c>
      <c r="E12" s="100">
        <f t="shared" si="0"/>
        <v>2862</v>
      </c>
      <c r="F12" s="100">
        <f t="shared" si="0"/>
        <v>1000</v>
      </c>
      <c r="G12" s="100">
        <f t="shared" si="0"/>
        <v>0</v>
      </c>
      <c r="H12" s="100">
        <f t="shared" si="0"/>
        <v>19981</v>
      </c>
      <c r="I12" s="100">
        <f t="shared" si="0"/>
        <v>28539</v>
      </c>
      <c r="J12" s="101">
        <f t="shared" si="0"/>
        <v>48520</v>
      </c>
    </row>
    <row r="13" spans="2:10" ht="30" customHeight="1">
      <c r="B13" s="418"/>
      <c r="C13" s="418"/>
      <c r="D13" s="418"/>
      <c r="E13" s="418"/>
      <c r="F13" s="418"/>
      <c r="G13" s="418"/>
      <c r="H13" s="418"/>
      <c r="I13" s="418"/>
      <c r="J13" s="418"/>
    </row>
    <row r="14" spans="2:10" ht="30" customHeight="1">
      <c r="B14" s="419" t="s">
        <v>105</v>
      </c>
      <c r="C14" s="419"/>
      <c r="D14" s="419"/>
      <c r="E14" s="419"/>
      <c r="F14" s="419"/>
      <c r="G14" s="419"/>
      <c r="H14" s="419"/>
      <c r="I14" s="419"/>
      <c r="J14" s="419"/>
    </row>
    <row r="15" spans="2:10" ht="39.75" customHeight="1"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2:10" ht="34.5" customHeight="1">
      <c r="B16" s="413" t="s">
        <v>80</v>
      </c>
      <c r="C16" s="414"/>
      <c r="D16" s="102">
        <f>TSE!D16</f>
        <v>1784.42</v>
      </c>
      <c r="E16" s="103"/>
      <c r="F16" s="104" t="s">
        <v>109</v>
      </c>
      <c r="G16" s="104"/>
      <c r="H16" s="104"/>
      <c r="I16" s="104"/>
      <c r="J16" s="104"/>
    </row>
    <row r="17" spans="2:10" ht="34.5" customHeight="1">
      <c r="B17" s="413" t="s">
        <v>81</v>
      </c>
      <c r="C17" s="414"/>
      <c r="D17" s="102">
        <f>TSE!D17</f>
        <v>1235.77</v>
      </c>
      <c r="E17" s="103"/>
      <c r="F17" s="104" t="s">
        <v>110</v>
      </c>
      <c r="G17" s="104"/>
      <c r="H17" s="104"/>
      <c r="I17" s="104"/>
      <c r="J17" s="104"/>
    </row>
    <row r="18" spans="2:10" ht="34.5" customHeight="1">
      <c r="B18" s="413" t="s">
        <v>111</v>
      </c>
      <c r="C18" s="414"/>
      <c r="D18" s="369">
        <v>441.49</v>
      </c>
      <c r="E18" s="103"/>
      <c r="F18" s="104" t="s">
        <v>112</v>
      </c>
      <c r="G18" s="104"/>
      <c r="H18" s="104"/>
      <c r="I18" s="104"/>
      <c r="J18" s="104"/>
    </row>
    <row r="19" spans="2:10" ht="34.5" customHeight="1"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2:10" ht="34.5" customHeight="1">
      <c r="B20" s="413" t="s">
        <v>115</v>
      </c>
      <c r="C20" s="414"/>
      <c r="D20" s="102" t="str">
        <f>TSE!D20</f>
        <v>746,00</v>
      </c>
      <c r="E20" s="103"/>
      <c r="F20" s="104" t="s">
        <v>112</v>
      </c>
      <c r="G20" s="104"/>
      <c r="H20" s="104"/>
      <c r="I20" s="104"/>
      <c r="J20" s="104"/>
    </row>
    <row r="21" spans="2:10" ht="19.5" customHeight="1"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2:10" ht="33.75" customHeight="1"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4" spans="2:10" ht="19.5" customHeight="1">
      <c r="H24" s="108"/>
    </row>
  </sheetData>
  <mergeCells count="21">
    <mergeCell ref="B16:C16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7:C17"/>
    <mergeCell ref="B18:C18"/>
    <mergeCell ref="B19:C19"/>
    <mergeCell ref="B20:C20"/>
    <mergeCell ref="B22:J22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21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20</v>
      </c>
      <c r="C11" s="95" t="s">
        <v>21</v>
      </c>
      <c r="D11" s="111">
        <v>912</v>
      </c>
      <c r="E11" s="111">
        <v>163</v>
      </c>
      <c r="F11" s="111">
        <v>0</v>
      </c>
      <c r="G11" s="97">
        <v>0</v>
      </c>
      <c r="H11" s="111">
        <v>1221</v>
      </c>
      <c r="I11" s="111">
        <v>2069</v>
      </c>
      <c r="J11" s="98">
        <f>H11+I11</f>
        <v>3290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912</v>
      </c>
      <c r="E12" s="100">
        <f t="shared" si="0"/>
        <v>163</v>
      </c>
      <c r="F12" s="100">
        <f t="shared" si="0"/>
        <v>0</v>
      </c>
      <c r="G12" s="100">
        <f t="shared" si="0"/>
        <v>0</v>
      </c>
      <c r="H12" s="100">
        <f t="shared" si="0"/>
        <v>1221</v>
      </c>
      <c r="I12" s="100">
        <f t="shared" si="0"/>
        <v>2069</v>
      </c>
      <c r="J12" s="101">
        <f t="shared" si="0"/>
        <v>3290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0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10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23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22</v>
      </c>
      <c r="C11" s="95" t="s">
        <v>23</v>
      </c>
      <c r="D11" s="111">
        <v>145</v>
      </c>
      <c r="E11" s="111">
        <v>22</v>
      </c>
      <c r="F11" s="111">
        <v>0</v>
      </c>
      <c r="G11" s="97">
        <v>0</v>
      </c>
      <c r="H11" s="111">
        <v>156</v>
      </c>
      <c r="I11" s="111">
        <v>277</v>
      </c>
      <c r="J11" s="98">
        <f>H11+I11</f>
        <v>433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145</v>
      </c>
      <c r="E12" s="100">
        <f t="shared" si="0"/>
        <v>22</v>
      </c>
      <c r="F12" s="100">
        <f t="shared" si="0"/>
        <v>0</v>
      </c>
      <c r="G12" s="100">
        <f t="shared" si="0"/>
        <v>0</v>
      </c>
      <c r="H12" s="100">
        <f t="shared" si="0"/>
        <v>156</v>
      </c>
      <c r="I12" s="100">
        <f t="shared" si="0"/>
        <v>277</v>
      </c>
      <c r="J12" s="101">
        <f t="shared" si="0"/>
        <v>433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0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10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113"/>
      <c r="B1" s="114" t="s">
        <v>0</v>
      </c>
      <c r="C1" s="113"/>
      <c r="D1" s="113"/>
      <c r="E1" s="113"/>
      <c r="F1" s="113"/>
      <c r="G1" s="113"/>
      <c r="H1" s="113"/>
      <c r="I1" s="113"/>
      <c r="J1" s="113"/>
    </row>
    <row r="2" spans="1:10" ht="30" customHeight="1">
      <c r="A2" s="115"/>
      <c r="B2" s="115" t="s">
        <v>1</v>
      </c>
      <c r="C2" s="116" t="s">
        <v>2</v>
      </c>
      <c r="D2" s="117"/>
      <c r="E2" s="115"/>
      <c r="F2" s="115"/>
      <c r="G2" s="115"/>
      <c r="H2" s="115"/>
      <c r="I2" s="115"/>
      <c r="J2" s="115"/>
    </row>
    <row r="3" spans="1:10" ht="30" customHeight="1">
      <c r="A3" s="115"/>
      <c r="B3" s="115" t="s">
        <v>3</v>
      </c>
      <c r="C3" s="118" t="s">
        <v>25</v>
      </c>
      <c r="D3" s="115"/>
      <c r="E3" s="115"/>
      <c r="F3" s="115"/>
      <c r="G3" s="115"/>
      <c r="H3" s="115"/>
      <c r="I3" s="115"/>
      <c r="J3" s="115"/>
    </row>
    <row r="4" spans="1:10" ht="30" customHeight="1">
      <c r="A4" s="115"/>
      <c r="B4" s="115" t="s">
        <v>5</v>
      </c>
      <c r="C4" s="119" t="s">
        <v>103</v>
      </c>
      <c r="D4" s="120" t="s">
        <v>104</v>
      </c>
      <c r="E4" s="115"/>
      <c r="F4" s="115"/>
      <c r="G4" s="115"/>
      <c r="H4" s="115"/>
      <c r="I4" s="115"/>
      <c r="J4" s="115"/>
    </row>
    <row r="5" spans="1:10" ht="39.75" customHeight="1">
      <c r="A5" s="121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115"/>
      <c r="B6" s="122"/>
      <c r="C6" s="122"/>
      <c r="D6" s="122"/>
      <c r="E6" s="122"/>
      <c r="F6" s="122"/>
      <c r="G6" s="122"/>
      <c r="H6" s="122"/>
      <c r="I6" s="122"/>
      <c r="J6" s="122"/>
    </row>
    <row r="7" spans="1:10" ht="39.75" customHeight="1">
      <c r="A7" s="115"/>
      <c r="B7" s="123" t="s">
        <v>7</v>
      </c>
      <c r="C7" s="115"/>
      <c r="D7" s="115"/>
      <c r="E7" s="115"/>
      <c r="F7" s="115"/>
      <c r="G7" s="115"/>
      <c r="H7" s="115"/>
      <c r="I7" s="115"/>
      <c r="J7" s="115"/>
    </row>
    <row r="8" spans="1:10" ht="39.75" customHeight="1">
      <c r="A8" s="124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124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124"/>
      <c r="B10" s="389"/>
      <c r="C10" s="390"/>
      <c r="D10" s="390"/>
      <c r="E10" s="390"/>
      <c r="F10" s="390"/>
      <c r="G10" s="390"/>
      <c r="H10" s="125" t="s">
        <v>17</v>
      </c>
      <c r="I10" s="125" t="s">
        <v>18</v>
      </c>
      <c r="J10" s="126" t="s">
        <v>19</v>
      </c>
    </row>
    <row r="11" spans="1:10" ht="34.5" customHeight="1">
      <c r="A11" s="124"/>
      <c r="B11" s="127" t="s">
        <v>24</v>
      </c>
      <c r="C11" s="127" t="s">
        <v>25</v>
      </c>
      <c r="D11" s="128">
        <v>316</v>
      </c>
      <c r="E11" s="129">
        <v>58</v>
      </c>
      <c r="F11" s="130">
        <v>48</v>
      </c>
      <c r="G11" s="131">
        <v>0</v>
      </c>
      <c r="H11" s="132">
        <v>352</v>
      </c>
      <c r="I11" s="133">
        <v>521</v>
      </c>
      <c r="J11" s="134">
        <f>H11+I11</f>
        <v>873</v>
      </c>
    </row>
    <row r="12" spans="1:10" ht="34.5" customHeight="1">
      <c r="A12" s="124"/>
      <c r="B12" s="416" t="s">
        <v>19</v>
      </c>
      <c r="C12" s="417"/>
      <c r="D12" s="136">
        <f t="shared" ref="D12:J12" si="0">SUM(D11:D11)</f>
        <v>316</v>
      </c>
      <c r="E12" s="136">
        <f t="shared" si="0"/>
        <v>58</v>
      </c>
      <c r="F12" s="136">
        <f t="shared" si="0"/>
        <v>48</v>
      </c>
      <c r="G12" s="136">
        <f t="shared" si="0"/>
        <v>0</v>
      </c>
      <c r="H12" s="136">
        <f t="shared" si="0"/>
        <v>352</v>
      </c>
      <c r="I12" s="136">
        <f t="shared" si="0"/>
        <v>521</v>
      </c>
      <c r="J12" s="137">
        <f t="shared" si="0"/>
        <v>873</v>
      </c>
    </row>
    <row r="13" spans="1:10" ht="30" customHeight="1">
      <c r="A13" s="124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124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124"/>
      <c r="B15" s="420" t="s">
        <v>106</v>
      </c>
      <c r="C15" s="421"/>
      <c r="D15" s="135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124"/>
      <c r="B16" s="413" t="s">
        <v>80</v>
      </c>
      <c r="C16" s="414"/>
      <c r="D16" s="138">
        <v>1784.42</v>
      </c>
      <c r="E16" s="139"/>
      <c r="F16" s="140" t="s">
        <v>109</v>
      </c>
      <c r="G16" s="140"/>
      <c r="H16" s="140"/>
      <c r="I16" s="140"/>
      <c r="J16" s="140"/>
    </row>
    <row r="17" spans="1:10" ht="34.5" customHeight="1">
      <c r="A17" s="124"/>
      <c r="B17" s="413" t="s">
        <v>81</v>
      </c>
      <c r="C17" s="414"/>
      <c r="D17" s="138">
        <v>1235.77</v>
      </c>
      <c r="E17" s="139"/>
      <c r="F17" s="140" t="s">
        <v>110</v>
      </c>
      <c r="G17" s="140"/>
      <c r="H17" s="140"/>
      <c r="I17" s="140"/>
      <c r="J17" s="140"/>
    </row>
    <row r="18" spans="1:10" ht="34.5" customHeight="1">
      <c r="A18" s="124"/>
      <c r="B18" s="413" t="s">
        <v>119</v>
      </c>
      <c r="C18" s="414"/>
      <c r="D18" s="369">
        <v>439.36</v>
      </c>
      <c r="E18" s="139"/>
      <c r="F18" s="140" t="s">
        <v>112</v>
      </c>
      <c r="G18" s="140"/>
      <c r="H18" s="140"/>
      <c r="I18" s="140"/>
      <c r="J18" s="140"/>
    </row>
    <row r="19" spans="1:10" ht="34.5" customHeight="1">
      <c r="A19" s="124"/>
      <c r="B19" s="413" t="s">
        <v>83</v>
      </c>
      <c r="C19" s="414"/>
      <c r="D19" s="138" t="s">
        <v>113</v>
      </c>
      <c r="E19" s="139"/>
      <c r="F19" s="140" t="s">
        <v>114</v>
      </c>
      <c r="G19" s="140"/>
      <c r="H19" s="140"/>
      <c r="I19" s="140"/>
      <c r="J19" s="140"/>
    </row>
    <row r="20" spans="1:10" ht="34.5" customHeight="1">
      <c r="A20" s="124"/>
      <c r="B20" s="413" t="s">
        <v>115</v>
      </c>
      <c r="C20" s="414"/>
      <c r="D20" s="141" t="s">
        <v>120</v>
      </c>
      <c r="E20" s="139"/>
      <c r="F20" s="140" t="s">
        <v>112</v>
      </c>
      <c r="G20" s="140"/>
      <c r="H20" s="140"/>
      <c r="I20" s="140"/>
      <c r="J20" s="140"/>
    </row>
    <row r="21" spans="1:10" ht="19.5" customHeight="1">
      <c r="A21" s="124"/>
      <c r="B21" s="142" t="s">
        <v>116</v>
      </c>
      <c r="C21" s="143"/>
      <c r="D21" s="143"/>
      <c r="E21" s="144"/>
      <c r="F21" s="144"/>
      <c r="G21" s="144"/>
      <c r="H21" s="144"/>
      <c r="I21" s="144"/>
      <c r="J21" s="144"/>
    </row>
    <row r="22" spans="1:10" ht="33.75" customHeight="1">
      <c r="A22" s="124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124"/>
      <c r="B23" s="124"/>
      <c r="C23" s="124"/>
      <c r="D23" s="124"/>
      <c r="E23" s="124"/>
      <c r="F23" s="124"/>
      <c r="G23" s="124"/>
      <c r="H23" s="124"/>
      <c r="I23" s="124"/>
      <c r="J23" s="124"/>
    </row>
    <row r="24" spans="1:10" ht="19.5" customHeight="1">
      <c r="A24" s="124"/>
      <c r="B24" s="124"/>
      <c r="C24" s="124"/>
      <c r="D24" s="124"/>
      <c r="E24" s="124"/>
      <c r="F24" s="124"/>
      <c r="G24" s="124"/>
      <c r="H24" s="145"/>
      <c r="I24" s="124"/>
      <c r="J24" s="124"/>
    </row>
    <row r="25" spans="1:10" ht="19.5" customHeight="1">
      <c r="A25" s="124"/>
      <c r="B25" s="124"/>
      <c r="C25" s="124"/>
      <c r="D25" s="124"/>
      <c r="E25" s="124"/>
      <c r="F25" s="124"/>
      <c r="G25" s="124"/>
      <c r="H25" s="124"/>
      <c r="I25" s="124"/>
      <c r="J25" s="124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3"/>
      <c r="B1" s="92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109" t="s">
        <v>2</v>
      </c>
      <c r="D2" s="93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9" t="s">
        <v>27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110" t="s">
        <v>103</v>
      </c>
      <c r="D4" s="94" t="s">
        <v>104</v>
      </c>
      <c r="E4" s="6"/>
      <c r="F4" s="6"/>
      <c r="G4" s="6"/>
      <c r="H4" s="6"/>
      <c r="I4" s="6"/>
      <c r="J4" s="6"/>
    </row>
    <row r="5" spans="1:10" ht="39.75" customHeight="1">
      <c r="A5" s="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31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31"/>
      <c r="B10" s="389"/>
      <c r="C10" s="390"/>
      <c r="D10" s="390"/>
      <c r="E10" s="390"/>
      <c r="F10" s="390"/>
      <c r="G10" s="390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5" t="s">
        <v>26</v>
      </c>
      <c r="C11" s="95" t="s">
        <v>27</v>
      </c>
      <c r="D11" s="111">
        <v>383</v>
      </c>
      <c r="E11" s="111">
        <v>66</v>
      </c>
      <c r="F11" s="111">
        <v>9</v>
      </c>
      <c r="G11" s="97">
        <v>0</v>
      </c>
      <c r="H11" s="111">
        <v>425</v>
      </c>
      <c r="I11" s="111">
        <v>982</v>
      </c>
      <c r="J11" s="98">
        <f>H11+I11</f>
        <v>1407</v>
      </c>
    </row>
    <row r="12" spans="1:10" ht="34.5" customHeight="1">
      <c r="A12" s="31"/>
      <c r="B12" s="416" t="s">
        <v>19</v>
      </c>
      <c r="C12" s="417"/>
      <c r="D12" s="100">
        <f t="shared" ref="D12:J12" si="0">SUM(D11:D11)</f>
        <v>383</v>
      </c>
      <c r="E12" s="100">
        <f t="shared" si="0"/>
        <v>66</v>
      </c>
      <c r="F12" s="100">
        <f t="shared" si="0"/>
        <v>9</v>
      </c>
      <c r="G12" s="100">
        <f t="shared" si="0"/>
        <v>0</v>
      </c>
      <c r="H12" s="100">
        <f t="shared" si="0"/>
        <v>425</v>
      </c>
      <c r="I12" s="100">
        <f t="shared" si="0"/>
        <v>982</v>
      </c>
      <c r="J12" s="101">
        <f t="shared" si="0"/>
        <v>1407</v>
      </c>
    </row>
    <row r="13" spans="1:10" ht="30" customHeight="1">
      <c r="A13" s="31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31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31"/>
      <c r="B15" s="420" t="s">
        <v>106</v>
      </c>
      <c r="C15" s="421"/>
      <c r="D15" s="99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31"/>
      <c r="B16" s="413" t="s">
        <v>80</v>
      </c>
      <c r="C16" s="414"/>
      <c r="D16" s="102">
        <v>1784.42</v>
      </c>
      <c r="E16" s="103"/>
      <c r="F16" s="104" t="s">
        <v>109</v>
      </c>
      <c r="G16" s="104"/>
      <c r="H16" s="104"/>
      <c r="I16" s="104"/>
      <c r="J16" s="104"/>
    </row>
    <row r="17" spans="1:10" ht="34.5" customHeight="1">
      <c r="A17" s="31"/>
      <c r="B17" s="413" t="s">
        <v>81</v>
      </c>
      <c r="C17" s="414"/>
      <c r="D17" s="102">
        <v>1235.77</v>
      </c>
      <c r="E17" s="103"/>
      <c r="F17" s="104" t="s">
        <v>110</v>
      </c>
      <c r="G17" s="104"/>
      <c r="H17" s="104"/>
      <c r="I17" s="104"/>
      <c r="J17" s="104"/>
    </row>
    <row r="18" spans="1:10" ht="34.5" customHeight="1">
      <c r="A18" s="31"/>
      <c r="B18" s="413" t="s">
        <v>119</v>
      </c>
      <c r="C18" s="414"/>
      <c r="D18" s="369">
        <v>1617.54</v>
      </c>
      <c r="E18" s="103"/>
      <c r="F18" s="104" t="s">
        <v>112</v>
      </c>
      <c r="G18" s="104"/>
      <c r="H18" s="104"/>
      <c r="I18" s="104"/>
      <c r="J18" s="104"/>
    </row>
    <row r="19" spans="1:10" ht="34.5" customHeight="1">
      <c r="A19" s="31"/>
      <c r="B19" s="413" t="s">
        <v>83</v>
      </c>
      <c r="C19" s="414"/>
      <c r="D19" s="102" t="s">
        <v>113</v>
      </c>
      <c r="E19" s="103"/>
      <c r="F19" s="104" t="s">
        <v>114</v>
      </c>
      <c r="G19" s="104"/>
      <c r="H19" s="104"/>
      <c r="I19" s="104"/>
      <c r="J19" s="104"/>
    </row>
    <row r="20" spans="1:10" ht="34.5" customHeight="1">
      <c r="A20" s="31"/>
      <c r="B20" s="413" t="s">
        <v>115</v>
      </c>
      <c r="C20" s="414"/>
      <c r="D20" s="112" t="s">
        <v>120</v>
      </c>
      <c r="E20" s="103"/>
      <c r="F20" s="104" t="s">
        <v>112</v>
      </c>
      <c r="G20" s="104"/>
      <c r="H20" s="104"/>
      <c r="I20" s="104"/>
      <c r="J20" s="104"/>
    </row>
    <row r="21" spans="1:10" ht="19.5" customHeight="1">
      <c r="A21" s="31"/>
      <c r="B21" s="105" t="s">
        <v>116</v>
      </c>
      <c r="C21" s="106"/>
      <c r="D21" s="106"/>
      <c r="E21" s="107"/>
      <c r="F21" s="107"/>
      <c r="G21" s="107"/>
      <c r="H21" s="107"/>
      <c r="I21" s="107"/>
      <c r="J21" s="107"/>
    </row>
    <row r="22" spans="1:10" ht="33.75" customHeight="1">
      <c r="A22" s="31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08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C4" sqref="C4"/>
    </sheetView>
  </sheetViews>
  <sheetFormatPr defaultColWidth="10.7109375" defaultRowHeight="12.7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ht="49.5" customHeight="1">
      <c r="A1" s="146"/>
      <c r="B1" s="147" t="s">
        <v>0</v>
      </c>
      <c r="C1" s="146"/>
      <c r="D1" s="146"/>
      <c r="E1" s="146"/>
      <c r="F1" s="146"/>
      <c r="G1" s="146"/>
      <c r="H1" s="146"/>
      <c r="I1" s="146"/>
      <c r="J1" s="146"/>
    </row>
    <row r="2" spans="1:10" ht="30" customHeight="1">
      <c r="A2" s="148"/>
      <c r="B2" s="148" t="s">
        <v>1</v>
      </c>
      <c r="C2" s="149" t="s">
        <v>2</v>
      </c>
      <c r="D2" s="150"/>
      <c r="E2" s="148"/>
      <c r="F2" s="148"/>
      <c r="G2" s="148"/>
      <c r="H2" s="148"/>
      <c r="I2" s="148"/>
      <c r="J2" s="148"/>
    </row>
    <row r="3" spans="1:10" ht="30" customHeight="1">
      <c r="A3" s="148"/>
      <c r="B3" s="148" t="s">
        <v>3</v>
      </c>
      <c r="C3" s="151" t="s">
        <v>29</v>
      </c>
      <c r="D3" s="148"/>
      <c r="E3" s="148"/>
      <c r="F3" s="148"/>
      <c r="G3" s="148"/>
      <c r="H3" s="148"/>
      <c r="I3" s="148"/>
      <c r="J3" s="148"/>
    </row>
    <row r="4" spans="1:10" ht="30" customHeight="1">
      <c r="A4" s="148"/>
      <c r="B4" s="148" t="s">
        <v>5</v>
      </c>
      <c r="C4" s="152" t="s">
        <v>103</v>
      </c>
      <c r="D4" s="153" t="s">
        <v>104</v>
      </c>
      <c r="E4" s="148"/>
      <c r="F4" s="148"/>
      <c r="G4" s="148"/>
      <c r="H4" s="148"/>
      <c r="I4" s="148"/>
      <c r="J4" s="148"/>
    </row>
    <row r="5" spans="1:10" ht="39.75" customHeight="1">
      <c r="A5" s="154"/>
      <c r="B5" s="383" t="s">
        <v>6</v>
      </c>
      <c r="C5" s="383"/>
      <c r="D5" s="383"/>
      <c r="E5" s="383"/>
      <c r="F5" s="383"/>
      <c r="G5" s="383"/>
      <c r="H5" s="383"/>
      <c r="I5" s="383"/>
      <c r="J5" s="383"/>
    </row>
    <row r="6" spans="1:10" ht="19.5" customHeight="1">
      <c r="A6" s="148"/>
      <c r="B6" s="155"/>
      <c r="C6" s="155"/>
      <c r="D6" s="155"/>
      <c r="E6" s="155"/>
      <c r="F6" s="155"/>
      <c r="G6" s="155"/>
      <c r="H6" s="155"/>
      <c r="I6" s="155"/>
      <c r="J6" s="155"/>
    </row>
    <row r="7" spans="1:10" ht="39.75" customHeight="1">
      <c r="A7" s="148"/>
      <c r="B7" s="156" t="s">
        <v>7</v>
      </c>
      <c r="C7" s="148"/>
      <c r="D7" s="148"/>
      <c r="E7" s="148"/>
      <c r="F7" s="148"/>
      <c r="G7" s="148"/>
      <c r="H7" s="148"/>
      <c r="I7" s="148"/>
      <c r="J7" s="148"/>
    </row>
    <row r="8" spans="1:10" ht="39.75" customHeight="1">
      <c r="A8" s="157"/>
      <c r="B8" s="385" t="s">
        <v>8</v>
      </c>
      <c r="C8" s="386"/>
      <c r="D8" s="386" t="s">
        <v>9</v>
      </c>
      <c r="E8" s="386"/>
      <c r="F8" s="386"/>
      <c r="G8" s="386"/>
      <c r="H8" s="386"/>
      <c r="I8" s="386"/>
      <c r="J8" s="387"/>
    </row>
    <row r="9" spans="1:10" ht="30" customHeight="1">
      <c r="A9" s="157"/>
      <c r="B9" s="388" t="s">
        <v>10</v>
      </c>
      <c r="C9" s="380" t="s">
        <v>11</v>
      </c>
      <c r="D9" s="380" t="s">
        <v>12</v>
      </c>
      <c r="E9" s="380" t="s">
        <v>13</v>
      </c>
      <c r="F9" s="380" t="s">
        <v>14</v>
      </c>
      <c r="G9" s="380" t="s">
        <v>15</v>
      </c>
      <c r="H9" s="380" t="s">
        <v>16</v>
      </c>
      <c r="I9" s="380"/>
      <c r="J9" s="381"/>
    </row>
    <row r="10" spans="1:10" ht="30" customHeight="1">
      <c r="A10" s="157"/>
      <c r="B10" s="389"/>
      <c r="C10" s="390"/>
      <c r="D10" s="390"/>
      <c r="E10" s="390"/>
      <c r="F10" s="390"/>
      <c r="G10" s="390"/>
      <c r="H10" s="158" t="s">
        <v>17</v>
      </c>
      <c r="I10" s="158" t="s">
        <v>18</v>
      </c>
      <c r="J10" s="159" t="s">
        <v>19</v>
      </c>
    </row>
    <row r="11" spans="1:10" ht="34.5" customHeight="1">
      <c r="A11" s="157"/>
      <c r="B11" s="160" t="s">
        <v>28</v>
      </c>
      <c r="C11" s="160" t="s">
        <v>29</v>
      </c>
      <c r="D11" s="161">
        <v>969</v>
      </c>
      <c r="E11" s="162">
        <v>126</v>
      </c>
      <c r="F11" s="163">
        <v>57</v>
      </c>
      <c r="G11" s="164">
        <v>0</v>
      </c>
      <c r="H11" s="165">
        <v>1111</v>
      </c>
      <c r="I11" s="166">
        <v>1169</v>
      </c>
      <c r="J11" s="167">
        <f>H11+I11</f>
        <v>2280</v>
      </c>
    </row>
    <row r="12" spans="1:10" ht="34.5" customHeight="1">
      <c r="A12" s="157"/>
      <c r="B12" s="416" t="s">
        <v>19</v>
      </c>
      <c r="C12" s="417"/>
      <c r="D12" s="169">
        <f t="shared" ref="D12:J12" si="0">SUM(D11:D11)</f>
        <v>969</v>
      </c>
      <c r="E12" s="169">
        <f t="shared" si="0"/>
        <v>126</v>
      </c>
      <c r="F12" s="169">
        <f t="shared" si="0"/>
        <v>57</v>
      </c>
      <c r="G12" s="169">
        <f t="shared" si="0"/>
        <v>0</v>
      </c>
      <c r="H12" s="169">
        <f t="shared" si="0"/>
        <v>1111</v>
      </c>
      <c r="I12" s="169">
        <f t="shared" si="0"/>
        <v>1169</v>
      </c>
      <c r="J12" s="170">
        <f t="shared" si="0"/>
        <v>2280</v>
      </c>
    </row>
    <row r="13" spans="1:10" ht="30" customHeight="1">
      <c r="A13" s="157"/>
      <c r="B13" s="418"/>
      <c r="C13" s="418"/>
      <c r="D13" s="418"/>
      <c r="E13" s="418"/>
      <c r="F13" s="418"/>
      <c r="G13" s="418"/>
      <c r="H13" s="418"/>
      <c r="I13" s="418"/>
      <c r="J13" s="418"/>
    </row>
    <row r="14" spans="1:10" ht="30" customHeight="1">
      <c r="A14" s="157"/>
      <c r="B14" s="419" t="s">
        <v>118</v>
      </c>
      <c r="C14" s="419"/>
      <c r="D14" s="419"/>
      <c r="E14" s="419"/>
      <c r="F14" s="419"/>
      <c r="G14" s="419"/>
      <c r="H14" s="419"/>
      <c r="I14" s="419"/>
      <c r="J14" s="419"/>
    </row>
    <row r="15" spans="1:10" ht="39.75" customHeight="1">
      <c r="A15" s="157"/>
      <c r="B15" s="420" t="s">
        <v>106</v>
      </c>
      <c r="C15" s="421"/>
      <c r="D15" s="168" t="s">
        <v>107</v>
      </c>
      <c r="E15" s="421" t="s">
        <v>108</v>
      </c>
      <c r="F15" s="421"/>
      <c r="G15" s="421"/>
      <c r="H15" s="421"/>
      <c r="I15" s="421"/>
      <c r="J15" s="422"/>
    </row>
    <row r="16" spans="1:10" ht="34.5" customHeight="1">
      <c r="A16" s="157"/>
      <c r="B16" s="413" t="s">
        <v>80</v>
      </c>
      <c r="C16" s="414"/>
      <c r="D16" s="171">
        <v>1784.42</v>
      </c>
      <c r="E16" s="172"/>
      <c r="F16" s="173" t="s">
        <v>109</v>
      </c>
      <c r="G16" s="173"/>
      <c r="H16" s="173"/>
      <c r="I16" s="173"/>
      <c r="J16" s="173"/>
    </row>
    <row r="17" spans="1:10" ht="34.5" customHeight="1">
      <c r="A17" s="157"/>
      <c r="B17" s="413" t="s">
        <v>81</v>
      </c>
      <c r="C17" s="414"/>
      <c r="D17" s="171">
        <v>1235.77</v>
      </c>
      <c r="E17" s="172"/>
      <c r="F17" s="173" t="s">
        <v>110</v>
      </c>
      <c r="G17" s="173"/>
      <c r="H17" s="173"/>
      <c r="I17" s="173"/>
      <c r="J17" s="173"/>
    </row>
    <row r="18" spans="1:10" ht="34.5" customHeight="1">
      <c r="A18" s="157"/>
      <c r="B18" s="413" t="s">
        <v>119</v>
      </c>
      <c r="C18" s="414"/>
      <c r="D18" s="369">
        <v>658.36</v>
      </c>
      <c r="E18" s="172"/>
      <c r="F18" s="173" t="s">
        <v>112</v>
      </c>
      <c r="G18" s="173"/>
      <c r="H18" s="173"/>
      <c r="I18" s="173"/>
      <c r="J18" s="173"/>
    </row>
    <row r="19" spans="1:10" ht="34.5" customHeight="1">
      <c r="A19" s="157"/>
      <c r="B19" s="413" t="s">
        <v>83</v>
      </c>
      <c r="C19" s="414"/>
      <c r="D19" s="171" t="s">
        <v>113</v>
      </c>
      <c r="E19" s="172"/>
      <c r="F19" s="173" t="s">
        <v>114</v>
      </c>
      <c r="G19" s="173"/>
      <c r="H19" s="173"/>
      <c r="I19" s="173"/>
      <c r="J19" s="173"/>
    </row>
    <row r="20" spans="1:10" ht="34.5" customHeight="1">
      <c r="A20" s="157"/>
      <c r="B20" s="413" t="s">
        <v>115</v>
      </c>
      <c r="C20" s="414"/>
      <c r="D20" s="174" t="s">
        <v>120</v>
      </c>
      <c r="E20" s="172"/>
      <c r="F20" s="173" t="s">
        <v>112</v>
      </c>
      <c r="G20" s="173"/>
      <c r="H20" s="173"/>
      <c r="I20" s="173"/>
      <c r="J20" s="173"/>
    </row>
    <row r="21" spans="1:10" ht="19.5" customHeight="1">
      <c r="A21" s="157"/>
      <c r="B21" s="175" t="s">
        <v>116</v>
      </c>
      <c r="C21" s="176"/>
      <c r="D21" s="176"/>
      <c r="E21" s="177"/>
      <c r="F21" s="177"/>
      <c r="G21" s="177"/>
      <c r="H21" s="177"/>
      <c r="I21" s="177"/>
      <c r="J21" s="177"/>
    </row>
    <row r="22" spans="1:10" ht="33.75" customHeight="1">
      <c r="A22" s="157"/>
      <c r="B22" s="415" t="s">
        <v>117</v>
      </c>
      <c r="C22" s="415"/>
      <c r="D22" s="415"/>
      <c r="E22" s="415"/>
      <c r="F22" s="415"/>
      <c r="G22" s="415"/>
      <c r="H22" s="415"/>
      <c r="I22" s="415"/>
      <c r="J22" s="415"/>
    </row>
    <row r="23" spans="1:10" ht="19.5" customHeight="1">
      <c r="A23" s="157"/>
      <c r="B23" s="157"/>
      <c r="C23" s="157"/>
      <c r="D23" s="157"/>
      <c r="E23" s="157"/>
      <c r="F23" s="157"/>
      <c r="G23" s="157"/>
      <c r="H23" s="157"/>
      <c r="I23" s="157"/>
      <c r="J23" s="157"/>
    </row>
    <row r="24" spans="1:10" ht="19.5" customHeight="1">
      <c r="A24" s="157"/>
      <c r="B24" s="157"/>
      <c r="C24" s="157"/>
      <c r="D24" s="157"/>
      <c r="E24" s="157"/>
      <c r="F24" s="157"/>
      <c r="G24" s="157"/>
      <c r="H24" s="178"/>
      <c r="I24" s="157"/>
      <c r="J24" s="157"/>
    </row>
    <row r="25" spans="1:10" ht="19.5" customHeight="1">
      <c r="A25" s="157"/>
      <c r="B25" s="157"/>
      <c r="C25" s="157"/>
      <c r="D25" s="157"/>
      <c r="E25" s="157"/>
      <c r="F25" s="157"/>
      <c r="G25" s="157"/>
      <c r="H25" s="157"/>
      <c r="I25" s="157"/>
      <c r="J25" s="157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QUANT_BENEFICIÁRIOS_JE</vt:lpstr>
      <vt:lpstr>VALOR_NORMA_JE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2026-01-22T23:12:02Z</cp:lastPrinted>
  <dcterms:created xsi:type="dcterms:W3CDTF">2026-01-22T22:17:40Z</dcterms:created>
  <dcterms:modified xsi:type="dcterms:W3CDTF">2026-01-22T23:12:43Z</dcterms:modified>
</cp:coreProperties>
</file>